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/>
  <mc:AlternateContent xmlns:mc="http://schemas.openxmlformats.org/markup-compatibility/2006">
    <mc:Choice Requires="x15">
      <x15ac:absPath xmlns:x15ac="http://schemas.microsoft.com/office/spreadsheetml/2010/11/ac" url="C:\Users\genty\Documents\Mes documents personnels\Billard\2020-21\Feuilles de match Thierry Alvoet\"/>
    </mc:Choice>
  </mc:AlternateContent>
  <xr:revisionPtr revIDLastSave="0" documentId="8_{431261BC-6059-4CD0-9CCA-EB996D218083}" xr6:coauthVersionLast="45" xr6:coauthVersionMax="45" xr10:uidLastSave="{00000000-0000-0000-0000-000000000000}"/>
  <bookViews>
    <workbookView xWindow="-110" yWindow="-110" windowWidth="19420" windowHeight="10420" tabRatio="602" activeTab="3" xr2:uid="{00000000-000D-0000-FFFF-FFFF00000000}"/>
  </bookViews>
  <sheets>
    <sheet name="Matchs 3 bandes" sheetId="1" r:id="rId1"/>
    <sheet name="Poules croisées 3+2  - 3 bandes" sheetId="10" r:id="rId2"/>
    <sheet name="Poules croisées 2+2  - 3 bandes" sheetId="13" r:id="rId3"/>
    <sheet name="Poule 2 joueurs" sheetId="22" r:id="rId4"/>
    <sheet name="Menus" sheetId="21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3" i="22" l="1"/>
  <c r="Q13" i="22" s="1"/>
  <c r="K13" i="22"/>
  <c r="J13" i="22"/>
  <c r="I13" i="22"/>
  <c r="G13" i="22"/>
  <c r="H13" i="22" s="1"/>
  <c r="C13" i="22"/>
  <c r="B13" i="22"/>
  <c r="Q12" i="22"/>
  <c r="O12" i="22"/>
  <c r="P12" i="22" s="1"/>
  <c r="M12" i="22"/>
  <c r="K12" i="22"/>
  <c r="J12" i="22"/>
  <c r="I12" i="22"/>
  <c r="G12" i="22"/>
  <c r="H12" i="22" s="1"/>
  <c r="C12" i="22"/>
  <c r="B12" i="22"/>
  <c r="L3" i="22"/>
  <c r="L2" i="22"/>
  <c r="G8" i="22" l="1"/>
  <c r="G9" i="22"/>
  <c r="O13" i="22"/>
  <c r="P13" i="22" s="1"/>
  <c r="Q39" i="1"/>
  <c r="O39" i="1"/>
  <c r="P39" i="1" s="1"/>
  <c r="M39" i="1"/>
  <c r="I39" i="1"/>
  <c r="H39" i="1"/>
  <c r="G39" i="1"/>
  <c r="C39" i="1"/>
  <c r="B39" i="1"/>
  <c r="Q38" i="1"/>
  <c r="O38" i="1"/>
  <c r="P38" i="1" s="1"/>
  <c r="M38" i="1"/>
  <c r="K38" i="1"/>
  <c r="K39" i="1" s="1"/>
  <c r="J38" i="1"/>
  <c r="J39" i="1" s="1"/>
  <c r="I38" i="1"/>
  <c r="G38" i="1"/>
  <c r="H38" i="1" s="1"/>
  <c r="C38" i="1"/>
  <c r="B38" i="1"/>
  <c r="Q37" i="1"/>
  <c r="P37" i="1"/>
  <c r="O37" i="1"/>
  <c r="M37" i="1"/>
  <c r="K37" i="1"/>
  <c r="J37" i="1"/>
  <c r="I37" i="1"/>
  <c r="G37" i="1"/>
  <c r="H37" i="1" s="1"/>
  <c r="C37" i="1"/>
  <c r="B37" i="1"/>
  <c r="G34" i="1"/>
  <c r="G33" i="1"/>
  <c r="G32" i="1"/>
  <c r="Q27" i="1"/>
  <c r="G22" i="1" s="1"/>
  <c r="O27" i="1"/>
  <c r="P27" i="1" s="1"/>
  <c r="M27" i="1"/>
  <c r="I27" i="1"/>
  <c r="G27" i="1"/>
  <c r="H27" i="1" s="1"/>
  <c r="C27" i="1"/>
  <c r="B27" i="1"/>
  <c r="Q26" i="1"/>
  <c r="P26" i="1"/>
  <c r="O26" i="1"/>
  <c r="M26" i="1"/>
  <c r="J26" i="1"/>
  <c r="J27" i="1" s="1"/>
  <c r="I26" i="1"/>
  <c r="G26" i="1"/>
  <c r="H26" i="1" s="1"/>
  <c r="C26" i="1"/>
  <c r="B26" i="1"/>
  <c r="Q25" i="1"/>
  <c r="O25" i="1"/>
  <c r="P25" i="1" s="1"/>
  <c r="M25" i="1"/>
  <c r="K25" i="1"/>
  <c r="J25" i="1"/>
  <c r="I25" i="1"/>
  <c r="G25" i="1"/>
  <c r="H25" i="1" s="1"/>
  <c r="C25" i="1"/>
  <c r="B25" i="1"/>
  <c r="G20" i="1"/>
  <c r="K26" i="1" l="1"/>
  <c r="K27" i="1" s="1"/>
  <c r="G21" i="1"/>
  <c r="L3" i="13"/>
  <c r="L2" i="13"/>
  <c r="L3" i="10"/>
  <c r="L2" i="10"/>
  <c r="L2" i="1"/>
  <c r="L3" i="1"/>
  <c r="Q27" i="13" l="1"/>
  <c r="G22" i="13" s="1"/>
  <c r="O27" i="13"/>
  <c r="P27" i="13" s="1"/>
  <c r="M27" i="13"/>
  <c r="I27" i="13"/>
  <c r="H27" i="13"/>
  <c r="G27" i="13"/>
  <c r="C27" i="13"/>
  <c r="B27" i="13"/>
  <c r="Q26" i="13"/>
  <c r="P26" i="13"/>
  <c r="O26" i="13"/>
  <c r="M26" i="13"/>
  <c r="K26" i="13"/>
  <c r="K27" i="13" s="1"/>
  <c r="J26" i="13"/>
  <c r="J27" i="13" s="1"/>
  <c r="I26" i="13"/>
  <c r="G26" i="13"/>
  <c r="H26" i="13" s="1"/>
  <c r="C26" i="13"/>
  <c r="B26" i="13"/>
  <c r="Q25" i="13"/>
  <c r="P25" i="13"/>
  <c r="O25" i="13"/>
  <c r="M25" i="13"/>
  <c r="K25" i="13"/>
  <c r="J25" i="13"/>
  <c r="I25" i="13"/>
  <c r="G25" i="13"/>
  <c r="H25" i="13" s="1"/>
  <c r="C25" i="13"/>
  <c r="B25" i="13"/>
  <c r="G21" i="13"/>
  <c r="G20" i="13"/>
  <c r="Q29" i="10"/>
  <c r="O29" i="10"/>
  <c r="P29" i="10" s="1"/>
  <c r="M29" i="10"/>
  <c r="I29" i="10"/>
  <c r="H29" i="10"/>
  <c r="G29" i="10"/>
  <c r="C29" i="10"/>
  <c r="B29" i="10"/>
  <c r="Q28" i="10"/>
  <c r="O28" i="10"/>
  <c r="P28" i="10" s="1"/>
  <c r="M28" i="10"/>
  <c r="K28" i="10"/>
  <c r="K29" i="10" s="1"/>
  <c r="J28" i="10"/>
  <c r="J29" i="10" s="1"/>
  <c r="I28" i="10"/>
  <c r="G28" i="10"/>
  <c r="H28" i="10" s="1"/>
  <c r="C28" i="10"/>
  <c r="B28" i="10"/>
  <c r="Q27" i="10"/>
  <c r="P27" i="10"/>
  <c r="O27" i="10"/>
  <c r="M27" i="10"/>
  <c r="K27" i="10"/>
  <c r="J27" i="10"/>
  <c r="I27" i="10"/>
  <c r="G27" i="10"/>
  <c r="H27" i="10" s="1"/>
  <c r="C27" i="10"/>
  <c r="B27" i="10"/>
  <c r="G24" i="10"/>
  <c r="G23" i="10"/>
  <c r="G22" i="10"/>
  <c r="J13" i="1" l="1"/>
  <c r="K13" i="1"/>
  <c r="J14" i="1"/>
  <c r="J15" i="1" s="1"/>
  <c r="K14" i="1"/>
  <c r="K15" i="1" s="1"/>
  <c r="M15" i="13"/>
  <c r="Q15" i="13" s="1"/>
  <c r="M14" i="13"/>
  <c r="Q14" i="13" s="1"/>
  <c r="M13" i="13"/>
  <c r="Q13" i="13" s="1"/>
  <c r="M12" i="13"/>
  <c r="Q12" i="13"/>
  <c r="I15" i="13"/>
  <c r="G15" i="13"/>
  <c r="H15" i="13" s="1"/>
  <c r="I14" i="13"/>
  <c r="G14" i="13"/>
  <c r="H14" i="13" s="1"/>
  <c r="I13" i="13"/>
  <c r="G13" i="13"/>
  <c r="H13" i="13" s="1"/>
  <c r="I12" i="13"/>
  <c r="G12" i="13"/>
  <c r="H12" i="13" s="1"/>
  <c r="M17" i="10"/>
  <c r="Q17" i="10" s="1"/>
  <c r="M16" i="10"/>
  <c r="Q16" i="10" s="1"/>
  <c r="M15" i="10"/>
  <c r="Q15" i="10" s="1"/>
  <c r="M14" i="10"/>
  <c r="Q14" i="10" s="1"/>
  <c r="M13" i="10"/>
  <c r="Q13" i="10" s="1"/>
  <c r="I17" i="10"/>
  <c r="G8" i="10" s="1"/>
  <c r="G17" i="10"/>
  <c r="H17" i="10" s="1"/>
  <c r="I16" i="10"/>
  <c r="G16" i="10"/>
  <c r="H16" i="10" s="1"/>
  <c r="I15" i="10"/>
  <c r="G15" i="10"/>
  <c r="O15" i="10" s="1"/>
  <c r="P15" i="10" s="1"/>
  <c r="H15" i="10"/>
  <c r="I14" i="10"/>
  <c r="G14" i="10"/>
  <c r="H14" i="10" s="1"/>
  <c r="I13" i="10"/>
  <c r="G13" i="10"/>
  <c r="H13" i="10" s="1"/>
  <c r="G13" i="1"/>
  <c r="H13" i="1" s="1"/>
  <c r="G15" i="1"/>
  <c r="H15" i="1" s="1"/>
  <c r="G14" i="1"/>
  <c r="H14" i="1" s="1"/>
  <c r="O14" i="1"/>
  <c r="P14" i="1"/>
  <c r="O15" i="1"/>
  <c r="M15" i="1"/>
  <c r="K12" i="13"/>
  <c r="J12" i="13"/>
  <c r="J13" i="13"/>
  <c r="K13" i="13"/>
  <c r="I13" i="1"/>
  <c r="K14" i="13"/>
  <c r="C13" i="13"/>
  <c r="B13" i="13"/>
  <c r="C12" i="13"/>
  <c r="B12" i="13"/>
  <c r="Q15" i="1"/>
  <c r="G10" i="1" s="1"/>
  <c r="P15" i="1"/>
  <c r="I15" i="1"/>
  <c r="C15" i="1"/>
  <c r="B15" i="1"/>
  <c r="M14" i="1"/>
  <c r="Q14" i="1"/>
  <c r="I14" i="1"/>
  <c r="G8" i="1" s="1"/>
  <c r="C14" i="1"/>
  <c r="B14" i="1"/>
  <c r="M13" i="1"/>
  <c r="Q13" i="1"/>
  <c r="C13" i="1"/>
  <c r="B13" i="1"/>
  <c r="C17" i="10"/>
  <c r="B17" i="10"/>
  <c r="C15" i="10"/>
  <c r="B15" i="10"/>
  <c r="K14" i="10"/>
  <c r="J14" i="10"/>
  <c r="C14" i="10"/>
  <c r="B14" i="10"/>
  <c r="K13" i="10"/>
  <c r="J13" i="10"/>
  <c r="C13" i="10"/>
  <c r="B13" i="10"/>
  <c r="O13" i="13"/>
  <c r="P13" i="13" s="1"/>
  <c r="J14" i="13"/>
  <c r="O13" i="1"/>
  <c r="P13" i="1" s="1"/>
  <c r="J15" i="13" l="1"/>
  <c r="K15" i="13" s="1"/>
  <c r="O9" i="13"/>
  <c r="O15" i="13"/>
  <c r="P15" i="13" s="1"/>
  <c r="O8" i="13"/>
  <c r="O14" i="13"/>
  <c r="P14" i="13" s="1"/>
  <c r="O12" i="13"/>
  <c r="O17" i="10"/>
  <c r="O16" i="10"/>
  <c r="P16" i="10" s="1"/>
  <c r="O14" i="10"/>
  <c r="O13" i="10"/>
  <c r="G9" i="1"/>
  <c r="P12" i="13" l="1"/>
  <c r="B14" i="13"/>
  <c r="P17" i="10"/>
  <c r="P14" i="10"/>
  <c r="J16" i="10"/>
  <c r="P13" i="10"/>
  <c r="J15" i="10"/>
  <c r="G9" i="13" l="1"/>
  <c r="G8" i="13"/>
  <c r="B15" i="13"/>
  <c r="C15" i="13" s="1"/>
  <c r="C14" i="13"/>
  <c r="O9" i="10"/>
  <c r="O8" i="10"/>
  <c r="G10" i="10"/>
  <c r="G9" i="10"/>
  <c r="J17" i="10"/>
  <c r="K17" i="10" s="1"/>
  <c r="K16" i="10"/>
  <c r="K15" i="10"/>
  <c r="B16" i="10"/>
  <c r="C16" i="10" s="1"/>
</calcChain>
</file>

<file path=xl/sharedStrings.xml><?xml version="1.0" encoding="utf-8"?>
<sst xmlns="http://schemas.openxmlformats.org/spreadsheetml/2006/main" count="219" uniqueCount="51">
  <si>
    <t>Reprises</t>
  </si>
  <si>
    <t>Points Match</t>
  </si>
  <si>
    <t>NOM</t>
  </si>
  <si>
    <t>Prénom</t>
  </si>
  <si>
    <t>Club</t>
  </si>
  <si>
    <t>Poule 1</t>
  </si>
  <si>
    <t>Poule 2</t>
  </si>
  <si>
    <t>Poule 3</t>
  </si>
  <si>
    <t>Joueur A</t>
  </si>
  <si>
    <t>Joueur B</t>
  </si>
  <si>
    <t xml:space="preserve">Points </t>
  </si>
  <si>
    <t xml:space="preserve">Série </t>
  </si>
  <si>
    <t xml:space="preserve">Moy </t>
  </si>
  <si>
    <t>Match GNP</t>
  </si>
  <si>
    <t>Moyenne Générale</t>
  </si>
  <si>
    <t>Date :</t>
  </si>
  <si>
    <t>Tour :</t>
  </si>
  <si>
    <t>LIBRE</t>
  </si>
  <si>
    <t>1 BANDE</t>
  </si>
  <si>
    <t>CADRE</t>
  </si>
  <si>
    <t>Mode de jeu</t>
  </si>
  <si>
    <t>Catégories</t>
  </si>
  <si>
    <t>N1</t>
  </si>
  <si>
    <t>N2</t>
  </si>
  <si>
    <t>N3</t>
  </si>
  <si>
    <t>R1</t>
  </si>
  <si>
    <t>R2</t>
  </si>
  <si>
    <t>Clubs</t>
  </si>
  <si>
    <t>ABBEVILLE</t>
  </si>
  <si>
    <t>ALBERT</t>
  </si>
  <si>
    <t>AMIENS</t>
  </si>
  <si>
    <t>FRIVILLE</t>
  </si>
  <si>
    <t>MOREUIL</t>
  </si>
  <si>
    <t>POIX de PICARDIE</t>
  </si>
  <si>
    <t>PONT de METZ</t>
  </si>
  <si>
    <t>ROYE</t>
  </si>
  <si>
    <t>VIGNACOURT</t>
  </si>
  <si>
    <t>Tour</t>
  </si>
  <si>
    <t>T1</t>
  </si>
  <si>
    <t>T2</t>
  </si>
  <si>
    <t>T3</t>
  </si>
  <si>
    <t>T4</t>
  </si>
  <si>
    <t>T5</t>
  </si>
  <si>
    <t>Catégorie :</t>
  </si>
  <si>
    <t>Reprises :</t>
  </si>
  <si>
    <t>Club :</t>
  </si>
  <si>
    <t>Mode de jeu :</t>
  </si>
  <si>
    <t>Distances :</t>
  </si>
  <si>
    <t>3 BANDES</t>
  </si>
  <si>
    <t>JEUX DE SÉRIE</t>
  </si>
  <si>
    <t>Mode de jeu                    Catégorie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</si>
</sst>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4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14"/>
      <color indexed="10"/>
      <name val="Arial"/>
      <family val="2"/>
    </font>
    <font>
      <sz val="16"/>
      <color indexed="10"/>
      <name val="Arial"/>
      <family val="2"/>
    </font>
    <font>
      <b/>
      <u/>
      <sz val="12"/>
      <name val="Arial"/>
      <family val="2"/>
    </font>
    <font>
      <b/>
      <u/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color theme="0"/>
      <name val="Arial"/>
      <family val="2"/>
    </font>
    <font>
      <b/>
      <sz val="20"/>
      <color rgb="FF0070C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33">
    <xf numFmtId="0" fontId="0" fillId="0" borderId="0" xfId="0"/>
    <xf numFmtId="0" fontId="4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 shrinkToFit="1"/>
      <protection locked="0"/>
    </xf>
    <xf numFmtId="0" fontId="5" fillId="0" borderId="0" xfId="0" applyFont="1" applyAlignment="1" applyProtection="1">
      <alignment vertical="center"/>
      <protection locked="0"/>
    </xf>
    <xf numFmtId="0" fontId="0" fillId="0" borderId="0" xfId="0" applyProtection="1"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10" fillId="0" borderId="2" xfId="0" applyFont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8" fillId="0" borderId="0" xfId="0" applyFont="1" applyProtection="1"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9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0" fontId="1" fillId="3" borderId="4" xfId="0" applyFont="1" applyFill="1" applyBorder="1" applyAlignment="1" applyProtection="1">
      <alignment horizontal="center" vertical="center" wrapText="1"/>
      <protection locked="0"/>
    </xf>
    <xf numFmtId="0" fontId="1" fillId="4" borderId="4" xfId="0" applyFont="1" applyFill="1" applyBorder="1" applyAlignment="1" applyProtection="1">
      <alignment horizontal="center" vertical="center" wrapText="1"/>
      <protection locked="0"/>
    </xf>
    <xf numFmtId="0" fontId="1" fillId="4" borderId="5" xfId="0" applyFont="1" applyFill="1" applyBorder="1" applyAlignment="1" applyProtection="1">
      <alignment horizontal="center" vertical="center"/>
      <protection locked="0"/>
    </xf>
    <xf numFmtId="0" fontId="2" fillId="3" borderId="6" xfId="0" applyFont="1" applyFill="1" applyBorder="1" applyAlignment="1">
      <alignment horizontal="left" vertical="center" indent="1" shrinkToFit="1"/>
    </xf>
    <xf numFmtId="0" fontId="2" fillId="3" borderId="7" xfId="0" applyFont="1" applyFill="1" applyBorder="1" applyAlignment="1">
      <alignment horizontal="left" vertical="center" indent="1" shrinkToFit="1"/>
    </xf>
    <xf numFmtId="0" fontId="2" fillId="3" borderId="8" xfId="0" applyFont="1" applyFill="1" applyBorder="1" applyAlignment="1">
      <alignment horizontal="left" vertical="center" indent="1" shrinkToFit="1"/>
    </xf>
    <xf numFmtId="0" fontId="2" fillId="3" borderId="9" xfId="0" applyFont="1" applyFill="1" applyBorder="1" applyAlignment="1">
      <alignment horizontal="left" vertical="center" indent="1" shrinkToFit="1"/>
    </xf>
    <xf numFmtId="0" fontId="2" fillId="3" borderId="7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left" vertical="center" indent="1" shrinkToFit="1"/>
    </xf>
    <xf numFmtId="0" fontId="2" fillId="4" borderId="9" xfId="0" applyFont="1" applyFill="1" applyBorder="1" applyAlignment="1">
      <alignment horizontal="left" vertical="center" indent="1" shrinkToFit="1"/>
    </xf>
    <xf numFmtId="0" fontId="2" fillId="4" borderId="7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1" fillId="3" borderId="4" xfId="0" applyFont="1" applyFill="1" applyBorder="1" applyAlignment="1" applyProtection="1">
      <alignment horizontal="center" vertical="center"/>
      <protection locked="0"/>
    </xf>
    <xf numFmtId="0" fontId="2" fillId="5" borderId="7" xfId="0" applyFont="1" applyFill="1" applyBorder="1" applyAlignment="1" applyProtection="1">
      <alignment horizontal="center" vertical="center"/>
      <protection locked="0"/>
    </xf>
    <xf numFmtId="0" fontId="2" fillId="5" borderId="9" xfId="0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Protection="1">
      <protection locked="0"/>
    </xf>
    <xf numFmtId="0" fontId="9" fillId="0" borderId="2" xfId="0" applyFont="1" applyBorder="1" applyProtection="1"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0" fontId="2" fillId="5" borderId="6" xfId="0" applyFont="1" applyFill="1" applyBorder="1" applyAlignment="1" applyProtection="1">
      <alignment horizontal="left" vertical="center" indent="1"/>
      <protection locked="0"/>
    </xf>
    <xf numFmtId="0" fontId="2" fillId="5" borderId="7" xfId="0" applyFont="1" applyFill="1" applyBorder="1" applyAlignment="1" applyProtection="1">
      <alignment horizontal="left" vertical="center" indent="1"/>
      <protection locked="0"/>
    </xf>
    <xf numFmtId="0" fontId="2" fillId="5" borderId="8" xfId="0" applyFont="1" applyFill="1" applyBorder="1" applyAlignment="1" applyProtection="1">
      <alignment horizontal="left" vertical="center" indent="1"/>
      <protection locked="0"/>
    </xf>
    <xf numFmtId="0" fontId="2" fillId="5" borderId="9" xfId="0" applyFont="1" applyFill="1" applyBorder="1" applyAlignment="1" applyProtection="1">
      <alignment horizontal="left" vertical="center" indent="1"/>
      <protection locked="0"/>
    </xf>
    <xf numFmtId="0" fontId="0" fillId="0" borderId="12" xfId="0" applyBorder="1" applyProtection="1">
      <protection locked="0"/>
    </xf>
    <xf numFmtId="0" fontId="0" fillId="0" borderId="13" xfId="0" applyBorder="1" applyProtection="1">
      <protection locked="0"/>
    </xf>
    <xf numFmtId="0" fontId="1" fillId="3" borderId="4" xfId="0" applyFont="1" applyFill="1" applyBorder="1" applyAlignment="1" applyProtection="1">
      <alignment horizontal="center" vertical="center"/>
      <protection locked="0"/>
    </xf>
    <xf numFmtId="0" fontId="1" fillId="4" borderId="4" xfId="0" applyFont="1" applyFill="1" applyBorder="1" applyAlignment="1" applyProtection="1">
      <alignment horizontal="center" vertical="center"/>
      <protection locked="0"/>
    </xf>
    <xf numFmtId="0" fontId="2" fillId="5" borderId="7" xfId="0" applyFont="1" applyFill="1" applyBorder="1" applyAlignment="1" applyProtection="1">
      <alignment horizontal="center" vertical="center"/>
      <protection locked="0"/>
    </xf>
    <xf numFmtId="0" fontId="2" fillId="5" borderId="9" xfId="0" applyFont="1" applyFill="1" applyBorder="1" applyAlignment="1" applyProtection="1">
      <alignment horizontal="center" vertical="center"/>
      <protection locked="0"/>
    </xf>
    <xf numFmtId="0" fontId="12" fillId="3" borderId="7" xfId="0" applyFont="1" applyFill="1" applyBorder="1" applyAlignment="1" applyProtection="1">
      <alignment horizontal="center" vertical="center"/>
    </xf>
    <xf numFmtId="0" fontId="12" fillId="3" borderId="9" xfId="0" applyFont="1" applyFill="1" applyBorder="1" applyAlignment="1" applyProtection="1">
      <alignment horizontal="center" vertical="center"/>
    </xf>
    <xf numFmtId="0" fontId="12" fillId="4" borderId="7" xfId="0" applyFont="1" applyFill="1" applyBorder="1" applyAlignment="1" applyProtection="1">
      <alignment horizontal="center" vertical="center"/>
    </xf>
    <xf numFmtId="0" fontId="12" fillId="4" borderId="9" xfId="0" applyFont="1" applyFill="1" applyBorder="1" applyAlignment="1" applyProtection="1">
      <alignment horizontal="center" vertical="center"/>
    </xf>
    <xf numFmtId="0" fontId="1" fillId="3" borderId="5" xfId="0" applyFont="1" applyFill="1" applyBorder="1" applyAlignment="1" applyProtection="1">
      <alignment horizontal="center" vertical="center"/>
      <protection locked="0"/>
    </xf>
    <xf numFmtId="0" fontId="1" fillId="3" borderId="16" xfId="0" applyFont="1" applyFill="1" applyBorder="1" applyAlignment="1" applyProtection="1">
      <alignment horizontal="center" vertical="center"/>
      <protection locked="0"/>
    </xf>
    <xf numFmtId="0" fontId="2" fillId="4" borderId="6" xfId="0" applyFont="1" applyFill="1" applyBorder="1" applyAlignment="1">
      <alignment horizontal="left" vertical="center" indent="1" shrinkToFit="1"/>
    </xf>
    <xf numFmtId="0" fontId="2" fillId="4" borderId="8" xfId="0" applyFont="1" applyFill="1" applyBorder="1" applyAlignment="1">
      <alignment horizontal="left" vertical="center" indent="1" shrinkToFit="1"/>
    </xf>
    <xf numFmtId="0" fontId="1" fillId="4" borderId="4" xfId="0" applyFont="1" applyFill="1" applyBorder="1" applyAlignment="1" applyProtection="1">
      <alignment horizontal="center" vertical="center"/>
      <protection locked="0"/>
    </xf>
    <xf numFmtId="0" fontId="2" fillId="5" borderId="7" xfId="0" applyFont="1" applyFill="1" applyBorder="1" applyAlignment="1" applyProtection="1">
      <alignment horizontal="center" vertical="center"/>
      <protection locked="0"/>
    </xf>
    <xf numFmtId="0" fontId="2" fillId="5" borderId="9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8" fillId="0" borderId="0" xfId="0" applyFont="1"/>
    <xf numFmtId="0" fontId="2" fillId="0" borderId="0" xfId="0" applyFont="1" applyAlignment="1" applyProtection="1">
      <alignment horizontal="right" vertical="center"/>
      <protection locked="0"/>
    </xf>
    <xf numFmtId="14" fontId="11" fillId="5" borderId="7" xfId="0" applyNumberFormat="1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1" fillId="3" borderId="4" xfId="0" applyFont="1" applyFill="1" applyBorder="1" applyAlignment="1" applyProtection="1">
      <alignment horizontal="center" vertical="center"/>
      <protection locked="0"/>
    </xf>
    <xf numFmtId="0" fontId="1" fillId="4" borderId="4" xfId="0" applyFont="1" applyFill="1" applyBorder="1" applyAlignment="1" applyProtection="1">
      <alignment horizontal="center" vertical="center"/>
      <protection locked="0"/>
    </xf>
    <xf numFmtId="0" fontId="2" fillId="5" borderId="7" xfId="0" applyFont="1" applyFill="1" applyBorder="1" applyAlignment="1" applyProtection="1">
      <alignment horizontal="center" vertical="center"/>
      <protection locked="0"/>
    </xf>
    <xf numFmtId="0" fontId="2" fillId="5" borderId="9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164" fontId="2" fillId="3" borderId="14" xfId="0" applyNumberFormat="1" applyFont="1" applyFill="1" applyBorder="1" applyAlignment="1">
      <alignment horizontal="center" vertical="center"/>
    </xf>
    <xf numFmtId="164" fontId="2" fillId="3" borderId="15" xfId="0" applyNumberFormat="1" applyFont="1" applyFill="1" applyBorder="1" applyAlignment="1">
      <alignment horizontal="center" vertical="center"/>
    </xf>
    <xf numFmtId="164" fontId="2" fillId="4" borderId="10" xfId="0" applyNumberFormat="1" applyFont="1" applyFill="1" applyBorder="1" applyAlignment="1">
      <alignment horizontal="center" vertical="center"/>
    </xf>
    <xf numFmtId="164" fontId="2" fillId="4" borderId="11" xfId="0" applyNumberFormat="1" applyFont="1" applyFill="1" applyBorder="1" applyAlignment="1">
      <alignment horizontal="center" vertical="center"/>
    </xf>
    <xf numFmtId="164" fontId="2" fillId="3" borderId="10" xfId="0" applyNumberFormat="1" applyFont="1" applyFill="1" applyBorder="1" applyAlignment="1">
      <alignment horizontal="center" vertical="center"/>
    </xf>
    <xf numFmtId="164" fontId="2" fillId="3" borderId="11" xfId="0" applyNumberFormat="1" applyFont="1" applyFill="1" applyBorder="1" applyAlignment="1">
      <alignment horizontal="center" vertical="center"/>
    </xf>
    <xf numFmtId="0" fontId="1" fillId="3" borderId="4" xfId="0" applyFont="1" applyFill="1" applyBorder="1" applyAlignment="1" applyProtection="1">
      <alignment horizontal="center" vertical="center"/>
      <protection locked="0"/>
    </xf>
    <xf numFmtId="0" fontId="1" fillId="4" borderId="4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5" borderId="7" xfId="0" applyFont="1" applyFill="1" applyBorder="1" applyAlignment="1" applyProtection="1">
      <alignment horizontal="center" vertical="center"/>
      <protection locked="0"/>
    </xf>
    <xf numFmtId="0" fontId="2" fillId="5" borderId="9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164" fontId="2" fillId="3" borderId="14" xfId="0" applyNumberFormat="1" applyFont="1" applyFill="1" applyBorder="1" applyAlignment="1">
      <alignment horizontal="center" vertical="center"/>
    </xf>
    <xf numFmtId="0" fontId="2" fillId="0" borderId="0" xfId="0" applyFont="1" applyAlignment="1" applyProtection="1">
      <alignment horizontal="center" vertical="center"/>
      <protection locked="0"/>
    </xf>
    <xf numFmtId="164" fontId="2" fillId="3" borderId="15" xfId="0" applyNumberFormat="1" applyFont="1" applyFill="1" applyBorder="1" applyAlignment="1">
      <alignment horizontal="center" vertical="center"/>
    </xf>
    <xf numFmtId="14" fontId="11" fillId="3" borderId="7" xfId="0" applyNumberFormat="1" applyFont="1" applyFill="1" applyBorder="1" applyAlignment="1" applyProtection="1">
      <alignment horizontal="center" vertical="center"/>
    </xf>
    <xf numFmtId="0" fontId="1" fillId="3" borderId="4" xfId="0" applyFont="1" applyFill="1" applyBorder="1" applyAlignment="1" applyProtection="1">
      <alignment horizontal="center" vertical="center"/>
      <protection locked="0"/>
    </xf>
    <xf numFmtId="0" fontId="1" fillId="4" borderId="4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2" fillId="5" borderId="9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5" borderId="7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164" fontId="2" fillId="3" borderId="14" xfId="0" applyNumberFormat="1" applyFont="1" applyFill="1" applyBorder="1" applyAlignment="1">
      <alignment horizontal="center" vertical="center"/>
    </xf>
    <xf numFmtId="164" fontId="2" fillId="3" borderId="15" xfId="0" applyNumberFormat="1" applyFont="1" applyFill="1" applyBorder="1" applyAlignment="1">
      <alignment horizontal="center" vertical="center"/>
    </xf>
    <xf numFmtId="14" fontId="11" fillId="3" borderId="7" xfId="0" applyNumberFormat="1" applyFont="1" applyFill="1" applyBorder="1" applyAlignment="1">
      <alignment horizontal="center" vertical="center"/>
    </xf>
    <xf numFmtId="0" fontId="2" fillId="0" borderId="0" xfId="0" applyFont="1" applyAlignment="1" applyProtection="1">
      <alignment horizontal="right" vertical="center" wrapText="1"/>
      <protection locked="0"/>
    </xf>
    <xf numFmtId="0" fontId="12" fillId="3" borderId="7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/>
    </xf>
    <xf numFmtId="0" fontId="1" fillId="3" borderId="3" xfId="0" applyFont="1" applyFill="1" applyBorder="1" applyAlignment="1" applyProtection="1">
      <alignment horizontal="center" vertical="center"/>
      <protection locked="0"/>
    </xf>
    <xf numFmtId="0" fontId="1" fillId="3" borderId="4" xfId="0" applyFont="1" applyFill="1" applyBorder="1" applyAlignment="1" applyProtection="1">
      <alignment horizontal="center" vertical="center"/>
      <protection locked="0"/>
    </xf>
    <xf numFmtId="0" fontId="1" fillId="4" borderId="3" xfId="0" applyFont="1" applyFill="1" applyBorder="1" applyAlignment="1" applyProtection="1">
      <alignment horizontal="center" vertical="center"/>
      <protection locked="0"/>
    </xf>
    <xf numFmtId="0" fontId="1" fillId="4" borderId="4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0" fillId="6" borderId="20" xfId="0" applyFont="1" applyFill="1" applyBorder="1" applyAlignment="1" applyProtection="1">
      <alignment horizontal="center" vertical="center"/>
      <protection locked="0"/>
    </xf>
    <xf numFmtId="0" fontId="10" fillId="6" borderId="21" xfId="0" applyFont="1" applyFill="1" applyBorder="1" applyAlignment="1" applyProtection="1">
      <alignment horizontal="center" vertical="center"/>
      <protection locked="0"/>
    </xf>
    <xf numFmtId="0" fontId="10" fillId="6" borderId="22" xfId="0" applyFont="1" applyFill="1" applyBorder="1" applyAlignment="1" applyProtection="1">
      <alignment horizontal="center" vertical="center"/>
      <protection locked="0"/>
    </xf>
    <xf numFmtId="0" fontId="2" fillId="5" borderId="9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5" borderId="7" xfId="0" applyFont="1" applyFill="1" applyBorder="1" applyAlignment="1" applyProtection="1">
      <alignment horizontal="center" vertical="center"/>
      <protection locked="0"/>
    </xf>
    <xf numFmtId="164" fontId="2" fillId="3" borderId="7" xfId="0" applyNumberFormat="1" applyFont="1" applyFill="1" applyBorder="1" applyAlignment="1">
      <alignment horizontal="center" vertical="center"/>
    </xf>
    <xf numFmtId="164" fontId="2" fillId="3" borderId="10" xfId="0" applyNumberFormat="1" applyFont="1" applyFill="1" applyBorder="1" applyAlignment="1">
      <alignment horizontal="center" vertical="center"/>
    </xf>
    <xf numFmtId="164" fontId="2" fillId="3" borderId="9" xfId="0" applyNumberFormat="1" applyFont="1" applyFill="1" applyBorder="1" applyAlignment="1">
      <alignment horizontal="center" vertical="center"/>
    </xf>
    <xf numFmtId="164" fontId="2" fillId="3" borderId="11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14" fontId="11" fillId="5" borderId="7" xfId="0" applyNumberFormat="1" applyFont="1" applyFill="1" applyBorder="1" applyAlignment="1" applyProtection="1">
      <alignment horizontal="center" vertical="center"/>
      <protection locked="0"/>
    </xf>
    <xf numFmtId="0" fontId="11" fillId="5" borderId="7" xfId="0" applyFont="1" applyFill="1" applyBorder="1" applyAlignment="1" applyProtection="1">
      <alignment horizontal="center" vertical="center"/>
      <protection locked="0"/>
    </xf>
    <xf numFmtId="0" fontId="10" fillId="6" borderId="17" xfId="0" applyFont="1" applyFill="1" applyBorder="1" applyAlignment="1" applyProtection="1">
      <alignment horizontal="center" vertical="center"/>
      <protection locked="0"/>
    </xf>
    <xf numFmtId="0" fontId="10" fillId="6" borderId="18" xfId="0" applyFont="1" applyFill="1" applyBorder="1" applyAlignment="1" applyProtection="1">
      <alignment horizontal="center" vertical="center"/>
      <protection locked="0"/>
    </xf>
    <xf numFmtId="0" fontId="10" fillId="6" borderId="19" xfId="0" applyFont="1" applyFill="1" applyBorder="1" applyAlignment="1" applyProtection="1">
      <alignment horizontal="center" vertical="center"/>
      <protection locked="0"/>
    </xf>
    <xf numFmtId="2" fontId="2" fillId="0" borderId="0" xfId="0" applyNumberFormat="1" applyFont="1" applyAlignment="1">
      <alignment horizontal="center" vertical="center"/>
    </xf>
    <xf numFmtId="0" fontId="2" fillId="0" borderId="0" xfId="0" applyFont="1" applyAlignment="1" applyProtection="1">
      <alignment horizontal="center" vertical="center"/>
      <protection locked="0"/>
    </xf>
    <xf numFmtId="0" fontId="2" fillId="2" borderId="16" xfId="0" applyFont="1" applyFill="1" applyBorder="1" applyAlignment="1" applyProtection="1">
      <alignment horizontal="center" vertical="center" wrapText="1"/>
      <protection locked="0"/>
    </xf>
    <xf numFmtId="164" fontId="2" fillId="3" borderId="14" xfId="0" applyNumberFormat="1" applyFont="1" applyFill="1" applyBorder="1" applyAlignment="1">
      <alignment horizontal="center" vertical="center"/>
    </xf>
    <xf numFmtId="0" fontId="1" fillId="0" borderId="23" xfId="0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164" fontId="2" fillId="3" borderId="15" xfId="0" applyNumberFormat="1" applyFont="1" applyFill="1" applyBorder="1" applyAlignment="1">
      <alignment horizontal="center" vertical="center"/>
    </xf>
    <xf numFmtId="0" fontId="13" fillId="0" borderId="24" xfId="0" applyFont="1" applyBorder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 vertical="center"/>
      <protection locked="0"/>
    </xf>
  </cellXfs>
  <cellStyles count="1">
    <cellStyle name="Normal" xfId="0" builtinId="0"/>
  </cellStyles>
  <dxfs count="57"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142875</xdr:colOff>
      <xdr:row>1</xdr:row>
      <xdr:rowOff>0</xdr:rowOff>
    </xdr:from>
    <xdr:to>
      <xdr:col>14</xdr:col>
      <xdr:colOff>371475</xdr:colOff>
      <xdr:row>2</xdr:row>
      <xdr:rowOff>390525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19B32051-3CCD-4BF7-A486-16F407C732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82275" y="161925"/>
          <a:ext cx="139065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457200</xdr:colOff>
      <xdr:row>1</xdr:row>
      <xdr:rowOff>9525</xdr:rowOff>
    </xdr:from>
    <xdr:to>
      <xdr:col>16</xdr:col>
      <xdr:colOff>542925</xdr:colOff>
      <xdr:row>2</xdr:row>
      <xdr:rowOff>381000</xdr:rowOff>
    </xdr:to>
    <xdr:pic>
      <xdr:nvPicPr>
        <xdr:cNvPr id="3" name="Picture 5" descr="Logo FFB HDF">
          <a:extLst>
            <a:ext uri="{FF2B5EF4-FFF2-40B4-BE49-F238E27FC236}">
              <a16:creationId xmlns:a16="http://schemas.microsoft.com/office/drawing/2014/main" id="{689D7E1B-12FE-4BC5-923D-6CC5DA26F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58650" y="171450"/>
          <a:ext cx="1247775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142875</xdr:colOff>
      <xdr:row>1</xdr:row>
      <xdr:rowOff>0</xdr:rowOff>
    </xdr:from>
    <xdr:to>
      <xdr:col>14</xdr:col>
      <xdr:colOff>371475</xdr:colOff>
      <xdr:row>2</xdr:row>
      <xdr:rowOff>390525</xdr:rowOff>
    </xdr:to>
    <xdr:pic>
      <xdr:nvPicPr>
        <xdr:cNvPr id="8" name="Picture 4">
          <a:extLst>
            <a:ext uri="{FF2B5EF4-FFF2-40B4-BE49-F238E27FC236}">
              <a16:creationId xmlns:a16="http://schemas.microsoft.com/office/drawing/2014/main" id="{3AE652BF-42AA-4ACA-95FF-421072169C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82275" y="161925"/>
          <a:ext cx="139065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447675</xdr:colOff>
      <xdr:row>1</xdr:row>
      <xdr:rowOff>9525</xdr:rowOff>
    </xdr:from>
    <xdr:to>
      <xdr:col>16</xdr:col>
      <xdr:colOff>533400</xdr:colOff>
      <xdr:row>2</xdr:row>
      <xdr:rowOff>381000</xdr:rowOff>
    </xdr:to>
    <xdr:pic>
      <xdr:nvPicPr>
        <xdr:cNvPr id="9" name="Picture 5" descr="Logo FFB HDF">
          <a:extLst>
            <a:ext uri="{FF2B5EF4-FFF2-40B4-BE49-F238E27FC236}">
              <a16:creationId xmlns:a16="http://schemas.microsoft.com/office/drawing/2014/main" id="{3526EF83-1859-42FB-94DA-FDBDB614E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49125" y="171450"/>
          <a:ext cx="1247775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142875</xdr:colOff>
      <xdr:row>1</xdr:row>
      <xdr:rowOff>0</xdr:rowOff>
    </xdr:from>
    <xdr:to>
      <xdr:col>14</xdr:col>
      <xdr:colOff>371475</xdr:colOff>
      <xdr:row>2</xdr:row>
      <xdr:rowOff>390525</xdr:rowOff>
    </xdr:to>
    <xdr:pic>
      <xdr:nvPicPr>
        <xdr:cNvPr id="4" name="Picture 4">
          <a:extLst>
            <a:ext uri="{FF2B5EF4-FFF2-40B4-BE49-F238E27FC236}">
              <a16:creationId xmlns:a16="http://schemas.microsoft.com/office/drawing/2014/main" id="{5D88CF89-73F4-4E83-9C67-9BF7135EDA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82275" y="161925"/>
          <a:ext cx="139065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438150</xdr:colOff>
      <xdr:row>1</xdr:row>
      <xdr:rowOff>9525</xdr:rowOff>
    </xdr:from>
    <xdr:to>
      <xdr:col>16</xdr:col>
      <xdr:colOff>523875</xdr:colOff>
      <xdr:row>2</xdr:row>
      <xdr:rowOff>381000</xdr:rowOff>
    </xdr:to>
    <xdr:pic>
      <xdr:nvPicPr>
        <xdr:cNvPr id="5" name="Picture 5" descr="Logo FFB HDF">
          <a:extLst>
            <a:ext uri="{FF2B5EF4-FFF2-40B4-BE49-F238E27FC236}">
              <a16:creationId xmlns:a16="http://schemas.microsoft.com/office/drawing/2014/main" id="{B4CCA59E-92AE-4691-90B6-228AB78B10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39600" y="171450"/>
          <a:ext cx="1247775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142875</xdr:colOff>
      <xdr:row>1</xdr:row>
      <xdr:rowOff>0</xdr:rowOff>
    </xdr:from>
    <xdr:to>
      <xdr:col>14</xdr:col>
      <xdr:colOff>371475</xdr:colOff>
      <xdr:row>2</xdr:row>
      <xdr:rowOff>390525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E1C56978-F2A6-48DA-B01D-D062328332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82275" y="161925"/>
          <a:ext cx="139065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457200</xdr:colOff>
      <xdr:row>1</xdr:row>
      <xdr:rowOff>9525</xdr:rowOff>
    </xdr:from>
    <xdr:to>
      <xdr:col>16</xdr:col>
      <xdr:colOff>542925</xdr:colOff>
      <xdr:row>2</xdr:row>
      <xdr:rowOff>381000</xdr:rowOff>
    </xdr:to>
    <xdr:pic>
      <xdr:nvPicPr>
        <xdr:cNvPr id="3" name="Picture 5" descr="Logo FFB HDF">
          <a:extLst>
            <a:ext uri="{FF2B5EF4-FFF2-40B4-BE49-F238E27FC236}">
              <a16:creationId xmlns:a16="http://schemas.microsoft.com/office/drawing/2014/main" id="{B5273F0C-089A-4C4B-83DC-14C6B0138B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58650" y="171450"/>
          <a:ext cx="1247775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Q61"/>
  <sheetViews>
    <sheetView showGridLines="0" showRowColHeaders="0" zoomScaleNormal="100" workbookViewId="0">
      <selection activeCell="J2" sqref="J2"/>
    </sheetView>
  </sheetViews>
  <sheetFormatPr baseColWidth="10" defaultColWidth="11.453125" defaultRowHeight="12.5" x14ac:dyDescent="0.25"/>
  <cols>
    <col min="1" max="1" width="2.7265625" style="4" customWidth="1"/>
    <col min="2" max="2" width="25.7265625" style="4" customWidth="1"/>
    <col min="3" max="3" width="20.7265625" style="4" customWidth="1"/>
    <col min="4" max="9" width="8.7265625" style="4" customWidth="1"/>
    <col min="10" max="10" width="25.7265625" style="4" customWidth="1"/>
    <col min="11" max="11" width="20.7265625" style="4" customWidth="1"/>
    <col min="12" max="16" width="8.7265625" style="4" customWidth="1"/>
    <col min="17" max="16384" width="11.453125" style="4"/>
  </cols>
  <sheetData>
    <row r="2" spans="2:17" ht="36" customHeight="1" x14ac:dyDescent="0.25">
      <c r="B2" s="62" t="s">
        <v>45</v>
      </c>
      <c r="C2" s="119"/>
      <c r="D2" s="120"/>
      <c r="F2" s="62" t="s">
        <v>15</v>
      </c>
      <c r="G2" s="119"/>
      <c r="H2" s="120"/>
      <c r="K2" s="62" t="s">
        <v>47</v>
      </c>
      <c r="L2" s="86" t="str">
        <f>IF(G3="","",IF(G3="N1","30",IF(G3="N2","25",IF(G3="N3","20",IF(G3="R1","15",IF(G3="R2","12"))))))</f>
        <v/>
      </c>
    </row>
    <row r="3" spans="2:17" ht="36" customHeight="1" x14ac:dyDescent="0.25">
      <c r="B3" s="62" t="s">
        <v>46</v>
      </c>
      <c r="C3" s="119" t="s">
        <v>48</v>
      </c>
      <c r="D3" s="120"/>
      <c r="F3" s="62" t="s">
        <v>43</v>
      </c>
      <c r="G3" s="119"/>
      <c r="H3" s="120"/>
      <c r="I3" s="62" t="s">
        <v>16</v>
      </c>
      <c r="J3" s="63"/>
      <c r="K3" s="62" t="s">
        <v>44</v>
      </c>
      <c r="L3" s="86" t="str">
        <f>IF(G3="","",IF(G3="N1","45",IF(G3="N2","50",IF(G3="N3","50",IF(G3="R1","60",IF(G3="R2","50"))))))</f>
        <v/>
      </c>
    </row>
    <row r="4" spans="2:17" ht="12" customHeight="1" thickBot="1" x14ac:dyDescent="0.3">
      <c r="B4" s="5"/>
      <c r="C4" s="6"/>
      <c r="D4" s="1"/>
      <c r="E4" s="3"/>
      <c r="F4" s="7"/>
      <c r="G4" s="2"/>
      <c r="H4" s="2"/>
      <c r="I4" s="8"/>
      <c r="J4" s="8"/>
      <c r="K4" s="8"/>
      <c r="L4" s="8"/>
      <c r="M4" s="8"/>
    </row>
    <row r="5" spans="2:17" ht="25" customHeight="1" thickBot="1" x14ac:dyDescent="0.3">
      <c r="B5" s="107" t="s">
        <v>5</v>
      </c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9"/>
    </row>
    <row r="6" spans="2:17" ht="10" customHeight="1" thickBot="1" x14ac:dyDescent="0.3">
      <c r="B6" s="9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1"/>
    </row>
    <row r="7" spans="2:17" s="15" customFormat="1" ht="25" customHeight="1" x14ac:dyDescent="0.25">
      <c r="B7" s="12" t="s">
        <v>2</v>
      </c>
      <c r="C7" s="79" t="s">
        <v>3</v>
      </c>
      <c r="D7" s="111" t="s">
        <v>4</v>
      </c>
      <c r="E7" s="111"/>
      <c r="F7" s="111"/>
      <c r="G7" s="117" t="s">
        <v>14</v>
      </c>
      <c r="H7" s="117"/>
      <c r="I7" s="118"/>
      <c r="J7" s="14"/>
      <c r="K7" s="14"/>
      <c r="L7" s="14"/>
      <c r="M7" s="14"/>
      <c r="N7" s="14"/>
      <c r="Q7" s="36"/>
    </row>
    <row r="8" spans="2:17" s="17" customFormat="1" ht="25" customHeight="1" x14ac:dyDescent="0.35">
      <c r="B8" s="39"/>
      <c r="C8" s="40"/>
      <c r="D8" s="112"/>
      <c r="E8" s="112"/>
      <c r="F8" s="112"/>
      <c r="G8" s="113" t="str">
        <f>IF(ISNUMBER(I14),(D14+D15)/(E14+E15),"")</f>
        <v/>
      </c>
      <c r="H8" s="113"/>
      <c r="I8" s="114"/>
      <c r="J8" s="16"/>
      <c r="K8" s="16"/>
      <c r="L8" s="16"/>
      <c r="M8" s="16"/>
      <c r="N8" s="16"/>
      <c r="Q8" s="37"/>
    </row>
    <row r="9" spans="2:17" s="17" customFormat="1" ht="25" customHeight="1" x14ac:dyDescent="0.35">
      <c r="B9" s="39"/>
      <c r="C9" s="40"/>
      <c r="D9" s="112"/>
      <c r="E9" s="112"/>
      <c r="F9" s="112"/>
      <c r="G9" s="113" t="str">
        <f>IF(Q15="","",IF(J14=B9,(D13+L14)/(E13+M14),(D13+L15)/(E13+M15)))</f>
        <v/>
      </c>
      <c r="H9" s="113"/>
      <c r="I9" s="114"/>
      <c r="J9" s="16"/>
      <c r="K9" s="16"/>
      <c r="L9" s="16"/>
      <c r="M9" s="16"/>
      <c r="N9" s="16"/>
      <c r="Q9" s="37"/>
    </row>
    <row r="10" spans="2:17" s="17" customFormat="1" ht="25" customHeight="1" thickBot="1" x14ac:dyDescent="0.4">
      <c r="B10" s="41"/>
      <c r="C10" s="42"/>
      <c r="D10" s="110"/>
      <c r="E10" s="110"/>
      <c r="F10" s="110"/>
      <c r="G10" s="115" t="str">
        <f>IF(Q15="","",IF(J14=B10,(L13+L14)/(M13+M14),(L13+L15)/(M13+M15)))</f>
        <v/>
      </c>
      <c r="H10" s="115"/>
      <c r="I10" s="116"/>
      <c r="J10" s="16"/>
      <c r="K10" s="16"/>
      <c r="L10" s="16"/>
      <c r="M10" s="16"/>
      <c r="N10" s="16"/>
      <c r="Q10" s="37"/>
    </row>
    <row r="11" spans="2:17" ht="10" customHeight="1" thickBot="1" x14ac:dyDescent="0.3">
      <c r="B11" s="18"/>
      <c r="D11" s="106"/>
      <c r="E11" s="106"/>
      <c r="F11" s="106"/>
      <c r="J11" s="106"/>
      <c r="K11" s="106"/>
      <c r="L11" s="106"/>
      <c r="M11" s="14"/>
      <c r="Q11" s="19"/>
    </row>
    <row r="12" spans="2:17" ht="30" customHeight="1" x14ac:dyDescent="0.25">
      <c r="B12" s="102" t="s">
        <v>8</v>
      </c>
      <c r="C12" s="103"/>
      <c r="D12" s="33" t="s">
        <v>10</v>
      </c>
      <c r="E12" s="33" t="s">
        <v>0</v>
      </c>
      <c r="F12" s="33" t="s">
        <v>11</v>
      </c>
      <c r="G12" s="20" t="s">
        <v>13</v>
      </c>
      <c r="H12" s="20" t="s">
        <v>1</v>
      </c>
      <c r="I12" s="54" t="s">
        <v>12</v>
      </c>
      <c r="J12" s="104" t="s">
        <v>9</v>
      </c>
      <c r="K12" s="105"/>
      <c r="L12" s="57" t="s">
        <v>10</v>
      </c>
      <c r="M12" s="57" t="s">
        <v>0</v>
      </c>
      <c r="N12" s="57" t="s">
        <v>11</v>
      </c>
      <c r="O12" s="21" t="s">
        <v>13</v>
      </c>
      <c r="P12" s="21" t="s">
        <v>1</v>
      </c>
      <c r="Q12" s="22" t="s">
        <v>12</v>
      </c>
    </row>
    <row r="13" spans="2:17" s="17" customFormat="1" ht="25" customHeight="1" x14ac:dyDescent="0.35">
      <c r="B13" s="23" t="str">
        <f>IF(B9="","",B9)</f>
        <v/>
      </c>
      <c r="C13" s="24" t="str">
        <f>IF(C9="","",C9)</f>
        <v/>
      </c>
      <c r="D13" s="34"/>
      <c r="E13" s="34"/>
      <c r="F13" s="34"/>
      <c r="G13" s="49" t="str">
        <f>IF(L13="","",IF(D13&gt;L13,"G",IF(D13&lt;L13,"P","N")))</f>
        <v/>
      </c>
      <c r="H13" s="27" t="str">
        <f>IF(G13="","",IF(G13="G",3,IF(G13="N",2,1)))</f>
        <v/>
      </c>
      <c r="I13" s="71" t="str">
        <f>IF(ISNUMBER(D13),D13/E13,"")</f>
        <v/>
      </c>
      <c r="J13" s="55" t="str">
        <f>IF(B10="","",B10)</f>
        <v/>
      </c>
      <c r="K13" s="29" t="str">
        <f>IF(C10="","",C10)</f>
        <v/>
      </c>
      <c r="L13" s="58"/>
      <c r="M13" s="31" t="str">
        <f>IF(ISNUMBER(E13),E13,"")</f>
        <v/>
      </c>
      <c r="N13" s="58"/>
      <c r="O13" s="51" t="str">
        <f>IF(L13="","",IF(G13="P","G",IF(G13="G","P","N")))</f>
        <v/>
      </c>
      <c r="P13" s="31" t="str">
        <f>IF(O13="","",IF(O13="G",3,IF(O13="N",2,1)))</f>
        <v/>
      </c>
      <c r="Q13" s="73" t="str">
        <f>IF(ISNUMBER(L13),L13/M13,"")</f>
        <v/>
      </c>
    </row>
    <row r="14" spans="2:17" s="17" customFormat="1" ht="25" customHeight="1" x14ac:dyDescent="0.35">
      <c r="B14" s="23" t="str">
        <f>IF(B8="","",B8)</f>
        <v/>
      </c>
      <c r="C14" s="24" t="str">
        <f>IF(C8="","",C8)</f>
        <v/>
      </c>
      <c r="D14" s="34"/>
      <c r="E14" s="34"/>
      <c r="F14" s="34"/>
      <c r="G14" s="49" t="str">
        <f>IF(L14="","",IF(D14&gt;L14,"G",IF(D14&lt;L14,"P","N")))</f>
        <v/>
      </c>
      <c r="H14" s="27" t="str">
        <f>IF(G14="","",IF(G14="G",3,IF(G14="N",2,1)))</f>
        <v/>
      </c>
      <c r="I14" s="71" t="str">
        <f>IF(ISNUMBER(D14),D14/E14,"")</f>
        <v/>
      </c>
      <c r="J14" s="55" t="str">
        <f>IF(L13="","",IF(O13="G",B9,IF(AND(O13="N",N13&gt;F13),B9,IF(AND(O13="N",N13&lt;=F13),B10,IF(O13="P",B10)))))</f>
        <v/>
      </c>
      <c r="K14" s="29" t="str">
        <f>IF(J14="","",IF(J14=B9,C9,C10))</f>
        <v/>
      </c>
      <c r="L14" s="58"/>
      <c r="M14" s="31" t="str">
        <f>IF(ISNUMBER(E14),E14,"")</f>
        <v/>
      </c>
      <c r="N14" s="58"/>
      <c r="O14" s="51" t="str">
        <f>IF(L14="","",IF(G14="P","G",IF(G14="G","P","N")))</f>
        <v/>
      </c>
      <c r="P14" s="31" t="str">
        <f>IF(O14="","",IF(O14="G",3,IF(O14="N",2,1)))</f>
        <v/>
      </c>
      <c r="Q14" s="73" t="str">
        <f>IF(ISNUMBER(L14),L14/M14,"")</f>
        <v/>
      </c>
    </row>
    <row r="15" spans="2:17" s="17" customFormat="1" ht="25" customHeight="1" thickBot="1" x14ac:dyDescent="0.4">
      <c r="B15" s="25" t="str">
        <f>IF(B8="","",B8)</f>
        <v/>
      </c>
      <c r="C15" s="26" t="str">
        <f>IF(C8="","",C8)</f>
        <v/>
      </c>
      <c r="D15" s="35"/>
      <c r="E15" s="35"/>
      <c r="F15" s="35"/>
      <c r="G15" s="50" t="str">
        <f>IF(L15="","",IF(D15&gt;L15,"G",IF(D15&lt;L15,"P","N")))</f>
        <v/>
      </c>
      <c r="H15" s="28" t="str">
        <f>IF(G15="","",IF(G15="G",3,IF(G15="N",2,1)))</f>
        <v/>
      </c>
      <c r="I15" s="72" t="str">
        <f>IF(ISNUMBER(D15),D15/E15,"")</f>
        <v/>
      </c>
      <c r="J15" s="56" t="str">
        <f>IF(J14="","",IF(J14=B9,B10,B9))</f>
        <v/>
      </c>
      <c r="K15" s="30" t="str">
        <f>IF(K14="","",IF(K14=C9,C10,C9))</f>
        <v/>
      </c>
      <c r="L15" s="59"/>
      <c r="M15" s="32" t="str">
        <f>IF(ISNUMBER(E15),E15,"")</f>
        <v/>
      </c>
      <c r="N15" s="59"/>
      <c r="O15" s="52" t="str">
        <f>IF(L15="","",IF(G15="P","G",IF(G15="G","P","N")))</f>
        <v/>
      </c>
      <c r="P15" s="32" t="str">
        <f>IF(O15="","",IF(O15="G",3,IF(O15="N",2,1)))</f>
        <v/>
      </c>
      <c r="Q15" s="74" t="str">
        <f>IF(ISNUMBER(L15),L15/M15,"")</f>
        <v/>
      </c>
    </row>
    <row r="16" spans="2:17" ht="25" customHeight="1" thickBot="1" x14ac:dyDescent="0.3">
      <c r="B16" s="5"/>
      <c r="C16" s="6"/>
      <c r="D16" s="1"/>
      <c r="E16" s="3"/>
      <c r="F16" s="7"/>
      <c r="G16" s="2"/>
      <c r="H16" s="2"/>
      <c r="I16" s="8"/>
      <c r="J16" s="8"/>
      <c r="K16" s="8"/>
      <c r="L16" s="8"/>
      <c r="M16" s="8"/>
    </row>
    <row r="17" spans="2:17" ht="25" customHeight="1" thickBot="1" x14ac:dyDescent="0.3">
      <c r="B17" s="107" t="s">
        <v>6</v>
      </c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9"/>
    </row>
    <row r="18" spans="2:17" ht="10" customHeight="1" thickBot="1" x14ac:dyDescent="0.3">
      <c r="B18" s="18"/>
      <c r="D18" s="106"/>
      <c r="E18" s="106"/>
      <c r="F18" s="106"/>
      <c r="J18" s="106"/>
      <c r="K18" s="106"/>
      <c r="L18" s="106"/>
      <c r="M18" s="14"/>
      <c r="Q18" s="19"/>
    </row>
    <row r="19" spans="2:17" s="17" customFormat="1" ht="25" customHeight="1" x14ac:dyDescent="0.35">
      <c r="B19" s="12" t="s">
        <v>2</v>
      </c>
      <c r="C19" s="79" t="s">
        <v>3</v>
      </c>
      <c r="D19" s="111" t="s">
        <v>4</v>
      </c>
      <c r="E19" s="111"/>
      <c r="F19" s="111"/>
      <c r="G19" s="117" t="s">
        <v>14</v>
      </c>
      <c r="H19" s="117"/>
      <c r="I19" s="118"/>
      <c r="J19" s="82"/>
      <c r="K19" s="82"/>
      <c r="L19" s="82"/>
      <c r="M19" s="82"/>
      <c r="N19" s="82"/>
      <c r="O19" s="15"/>
      <c r="P19" s="15"/>
      <c r="Q19" s="36"/>
    </row>
    <row r="20" spans="2:17" s="17" customFormat="1" ht="25" customHeight="1" x14ac:dyDescent="0.35">
      <c r="B20" s="39"/>
      <c r="C20" s="40"/>
      <c r="D20" s="112"/>
      <c r="E20" s="112"/>
      <c r="F20" s="112"/>
      <c r="G20" s="113" t="str">
        <f>IF(ISNUMBER(I26),(D26+D27)/(E26+E27),"")</f>
        <v/>
      </c>
      <c r="H20" s="113"/>
      <c r="I20" s="114"/>
      <c r="J20" s="84"/>
      <c r="K20" s="84"/>
      <c r="L20" s="84"/>
      <c r="M20" s="84"/>
      <c r="N20" s="84"/>
      <c r="Q20" s="37"/>
    </row>
    <row r="21" spans="2:17" s="17" customFormat="1" ht="25" customHeight="1" x14ac:dyDescent="0.35">
      <c r="B21" s="39"/>
      <c r="C21" s="40"/>
      <c r="D21" s="112"/>
      <c r="E21" s="112"/>
      <c r="F21" s="112"/>
      <c r="G21" s="113" t="str">
        <f>IF(Q27="","",IF(J26=B21,(D25+L26)/(E25+M26),(D25+L27)/(E25+M27)))</f>
        <v/>
      </c>
      <c r="H21" s="113"/>
      <c r="I21" s="114"/>
      <c r="J21" s="84"/>
      <c r="K21" s="84"/>
      <c r="L21" s="84"/>
      <c r="M21" s="84"/>
      <c r="N21" s="84"/>
      <c r="Q21" s="37"/>
    </row>
    <row r="22" spans="2:17" s="17" customFormat="1" ht="25" customHeight="1" thickBot="1" x14ac:dyDescent="0.4">
      <c r="B22" s="41"/>
      <c r="C22" s="42"/>
      <c r="D22" s="110"/>
      <c r="E22" s="110"/>
      <c r="F22" s="110"/>
      <c r="G22" s="115" t="str">
        <f>IF(Q27="","",IF(J26=B22,(L25+L26)/(M25+M26),(L25+L27)/(M25+M27)))</f>
        <v/>
      </c>
      <c r="H22" s="115"/>
      <c r="I22" s="116"/>
      <c r="J22" s="84"/>
      <c r="K22" s="84"/>
      <c r="L22" s="84"/>
      <c r="M22" s="84"/>
      <c r="N22" s="84"/>
      <c r="Q22" s="37"/>
    </row>
    <row r="23" spans="2:17" ht="10" customHeight="1" thickBot="1" x14ac:dyDescent="0.3">
      <c r="B23" s="18"/>
      <c r="D23" s="106"/>
      <c r="E23" s="106"/>
      <c r="F23" s="106"/>
      <c r="J23" s="106"/>
      <c r="K23" s="106"/>
      <c r="L23" s="106"/>
      <c r="M23" s="82"/>
      <c r="Q23" s="19"/>
    </row>
    <row r="24" spans="2:17" ht="30" customHeight="1" x14ac:dyDescent="0.25">
      <c r="B24" s="102" t="s">
        <v>8</v>
      </c>
      <c r="C24" s="103"/>
      <c r="D24" s="77" t="s">
        <v>10</v>
      </c>
      <c r="E24" s="77" t="s">
        <v>0</v>
      </c>
      <c r="F24" s="77" t="s">
        <v>11</v>
      </c>
      <c r="G24" s="20" t="s">
        <v>13</v>
      </c>
      <c r="H24" s="20" t="s">
        <v>1</v>
      </c>
      <c r="I24" s="54" t="s">
        <v>12</v>
      </c>
      <c r="J24" s="104" t="s">
        <v>9</v>
      </c>
      <c r="K24" s="105"/>
      <c r="L24" s="78" t="s">
        <v>10</v>
      </c>
      <c r="M24" s="78" t="s">
        <v>0</v>
      </c>
      <c r="N24" s="78" t="s">
        <v>11</v>
      </c>
      <c r="O24" s="21" t="s">
        <v>13</v>
      </c>
      <c r="P24" s="21" t="s">
        <v>1</v>
      </c>
      <c r="Q24" s="22" t="s">
        <v>12</v>
      </c>
    </row>
    <row r="25" spans="2:17" s="17" customFormat="1" ht="25" customHeight="1" x14ac:dyDescent="0.35">
      <c r="B25" s="23" t="str">
        <f>IF(B21="","",B21)</f>
        <v/>
      </c>
      <c r="C25" s="24" t="str">
        <f>IF(C21="","",C21)</f>
        <v/>
      </c>
      <c r="D25" s="80"/>
      <c r="E25" s="80"/>
      <c r="F25" s="80"/>
      <c r="G25" s="49" t="str">
        <f>IF(L25="","",IF(D25&gt;L25,"G",IF(D25&lt;L25,"P","N")))</f>
        <v/>
      </c>
      <c r="H25" s="27" t="str">
        <f>IF(G25="","",IF(G25="G",3,IF(G25="N",2,1)))</f>
        <v/>
      </c>
      <c r="I25" s="83" t="str">
        <f>IF(ISNUMBER(D25),D25/E25,"")</f>
        <v/>
      </c>
      <c r="J25" s="55" t="str">
        <f>IF(B22="","",B22)</f>
        <v/>
      </c>
      <c r="K25" s="29" t="str">
        <f>IF(C22="","",C22)</f>
        <v/>
      </c>
      <c r="L25" s="80"/>
      <c r="M25" s="31" t="str">
        <f>IF(ISNUMBER(E25),E25,"")</f>
        <v/>
      </c>
      <c r="N25" s="80"/>
      <c r="O25" s="51" t="str">
        <f>IF(L25="","",IF(G25="P","G",IF(G25="G","P","N")))</f>
        <v/>
      </c>
      <c r="P25" s="31" t="str">
        <f>IF(O25="","",IF(O25="G",3,IF(O25="N",2,1)))</f>
        <v/>
      </c>
      <c r="Q25" s="73" t="str">
        <f>IF(ISNUMBER(L25),L25/M25,"")</f>
        <v/>
      </c>
    </row>
    <row r="26" spans="2:17" s="17" customFormat="1" ht="25" customHeight="1" x14ac:dyDescent="0.35">
      <c r="B26" s="23" t="str">
        <f>IF(B20="","",B20)</f>
        <v/>
      </c>
      <c r="C26" s="24" t="str">
        <f>IF(C20="","",C20)</f>
        <v/>
      </c>
      <c r="D26" s="80"/>
      <c r="E26" s="80"/>
      <c r="F26" s="80"/>
      <c r="G26" s="49" t="str">
        <f>IF(L26="","",IF(D26&gt;L26,"G",IF(D26&lt;L26,"P","N")))</f>
        <v/>
      </c>
      <c r="H26" s="27" t="str">
        <f>IF(G26="","",IF(G26="G",3,IF(G26="N",2,1)))</f>
        <v/>
      </c>
      <c r="I26" s="83" t="str">
        <f>IF(ISNUMBER(D26),D26/E26,"")</f>
        <v/>
      </c>
      <c r="J26" s="55" t="str">
        <f>IF(L25="","",IF(O25="G",B21,IF(AND(O25="N",N25&gt;F25),B21,IF(AND(O25="N",N25&lt;=F25),B22,IF(O25="P",B22)))))</f>
        <v/>
      </c>
      <c r="K26" s="29" t="str">
        <f>IF(J26="","",IF(J26=B21,C21,C22))</f>
        <v/>
      </c>
      <c r="L26" s="80"/>
      <c r="M26" s="31" t="str">
        <f>IF(ISNUMBER(E26),E26,"")</f>
        <v/>
      </c>
      <c r="N26" s="80"/>
      <c r="O26" s="51" t="str">
        <f>IF(L26="","",IF(G26="P","G",IF(G26="G","P","N")))</f>
        <v/>
      </c>
      <c r="P26" s="31" t="str">
        <f>IF(O26="","",IF(O26="G",3,IF(O26="N",2,1)))</f>
        <v/>
      </c>
      <c r="Q26" s="73" t="str">
        <f>IF(ISNUMBER(L26),L26/M26,"")</f>
        <v/>
      </c>
    </row>
    <row r="27" spans="2:17" s="17" customFormat="1" ht="25" customHeight="1" thickBot="1" x14ac:dyDescent="0.4">
      <c r="B27" s="25" t="str">
        <f>IF(B20="","",B20)</f>
        <v/>
      </c>
      <c r="C27" s="26" t="str">
        <f>IF(C20="","",C20)</f>
        <v/>
      </c>
      <c r="D27" s="81"/>
      <c r="E27" s="81"/>
      <c r="F27" s="81"/>
      <c r="G27" s="50" t="str">
        <f>IF(L27="","",IF(D27&gt;L27,"G",IF(D27&lt;L27,"P","N")))</f>
        <v/>
      </c>
      <c r="H27" s="28" t="str">
        <f>IF(G27="","",IF(G27="G",3,IF(G27="N",2,1)))</f>
        <v/>
      </c>
      <c r="I27" s="85" t="str">
        <f>IF(ISNUMBER(D27),D27/E27,"")</f>
        <v/>
      </c>
      <c r="J27" s="56" t="str">
        <f>IF(J26="","",IF(J26=B21,B22,B21))</f>
        <v/>
      </c>
      <c r="K27" s="30" t="str">
        <f>IF(K26="","",IF(K26=C21,C22,C21))</f>
        <v/>
      </c>
      <c r="L27" s="81"/>
      <c r="M27" s="32" t="str">
        <f>IF(ISNUMBER(E27),E27,"")</f>
        <v/>
      </c>
      <c r="N27" s="81"/>
      <c r="O27" s="52" t="str">
        <f>IF(L27="","",IF(G27="P","G",IF(G27="G","P","N")))</f>
        <v/>
      </c>
      <c r="P27" s="32" t="str">
        <f>IF(O27="","",IF(O27="G",3,IF(O27="N",2,1)))</f>
        <v/>
      </c>
      <c r="Q27" s="74" t="str">
        <f>IF(ISNUMBER(L27),L27/M27,"")</f>
        <v/>
      </c>
    </row>
    <row r="28" spans="2:17" ht="25" customHeight="1" thickBot="1" x14ac:dyDescent="0.3"/>
    <row r="29" spans="2:17" ht="25" customHeight="1" thickBot="1" x14ac:dyDescent="0.3">
      <c r="B29" s="121" t="s">
        <v>7</v>
      </c>
      <c r="C29" s="122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3"/>
    </row>
    <row r="30" spans="2:17" ht="10" customHeight="1" thickBot="1" x14ac:dyDescent="0.3">
      <c r="B30" s="18"/>
      <c r="D30" s="106"/>
      <c r="E30" s="106"/>
      <c r="F30" s="106"/>
      <c r="J30" s="106"/>
      <c r="K30" s="106"/>
      <c r="L30" s="106"/>
      <c r="M30" s="14"/>
      <c r="Q30" s="19"/>
    </row>
    <row r="31" spans="2:17" s="15" customFormat="1" ht="25" customHeight="1" x14ac:dyDescent="0.25">
      <c r="B31" s="12" t="s">
        <v>2</v>
      </c>
      <c r="C31" s="79" t="s">
        <v>3</v>
      </c>
      <c r="D31" s="111" t="s">
        <v>4</v>
      </c>
      <c r="E31" s="111"/>
      <c r="F31" s="111"/>
      <c r="G31" s="117" t="s">
        <v>14</v>
      </c>
      <c r="H31" s="117"/>
      <c r="I31" s="118"/>
      <c r="J31" s="82"/>
      <c r="K31" s="82"/>
      <c r="L31" s="82"/>
      <c r="M31" s="82"/>
      <c r="N31" s="82"/>
      <c r="Q31" s="36"/>
    </row>
    <row r="32" spans="2:17" s="17" customFormat="1" ht="25" customHeight="1" x14ac:dyDescent="0.35">
      <c r="B32" s="39"/>
      <c r="C32" s="40"/>
      <c r="D32" s="112"/>
      <c r="E32" s="112"/>
      <c r="F32" s="112"/>
      <c r="G32" s="113" t="str">
        <f>IF(ISNUMBER(I38),(D38+D39)/(E38+E39),"")</f>
        <v/>
      </c>
      <c r="H32" s="113"/>
      <c r="I32" s="114"/>
      <c r="J32" s="84"/>
      <c r="K32" s="84"/>
      <c r="L32" s="84"/>
      <c r="M32" s="84"/>
      <c r="N32" s="84"/>
      <c r="Q32" s="37"/>
    </row>
    <row r="33" spans="2:17" s="17" customFormat="1" ht="25" customHeight="1" x14ac:dyDescent="0.35">
      <c r="B33" s="39"/>
      <c r="C33" s="40"/>
      <c r="D33" s="112"/>
      <c r="E33" s="112"/>
      <c r="F33" s="112"/>
      <c r="G33" s="113" t="str">
        <f>IF(Q39="","",IF(J38=B33,(D37+L38)/(E37+M38),(D37+L39)/(E37+M39)))</f>
        <v/>
      </c>
      <c r="H33" s="113"/>
      <c r="I33" s="114"/>
      <c r="J33" s="84"/>
      <c r="K33" s="84"/>
      <c r="L33" s="84"/>
      <c r="M33" s="84"/>
      <c r="N33" s="84"/>
      <c r="Q33" s="37"/>
    </row>
    <row r="34" spans="2:17" s="17" customFormat="1" ht="25" customHeight="1" thickBot="1" x14ac:dyDescent="0.4">
      <c r="B34" s="41"/>
      <c r="C34" s="42"/>
      <c r="D34" s="110"/>
      <c r="E34" s="110"/>
      <c r="F34" s="110"/>
      <c r="G34" s="115" t="str">
        <f>IF(Q39="","",IF(J38=B34,(L37+L38)/(M37+M38),(L37+L39)/(M37+M39)))</f>
        <v/>
      </c>
      <c r="H34" s="115"/>
      <c r="I34" s="116"/>
      <c r="J34" s="84"/>
      <c r="K34" s="84"/>
      <c r="L34" s="84"/>
      <c r="M34" s="84"/>
      <c r="N34" s="84"/>
      <c r="Q34" s="37"/>
    </row>
    <row r="35" spans="2:17" ht="10" customHeight="1" thickBot="1" x14ac:dyDescent="0.3">
      <c r="B35" s="18"/>
      <c r="D35" s="106"/>
      <c r="E35" s="106"/>
      <c r="F35" s="106"/>
      <c r="J35" s="106"/>
      <c r="K35" s="106"/>
      <c r="L35" s="106"/>
      <c r="M35" s="82"/>
      <c r="Q35" s="19"/>
    </row>
    <row r="36" spans="2:17" ht="30" customHeight="1" x14ac:dyDescent="0.25">
      <c r="B36" s="102" t="s">
        <v>8</v>
      </c>
      <c r="C36" s="103"/>
      <c r="D36" s="77" t="s">
        <v>10</v>
      </c>
      <c r="E36" s="77" t="s">
        <v>0</v>
      </c>
      <c r="F36" s="77" t="s">
        <v>11</v>
      </c>
      <c r="G36" s="20" t="s">
        <v>13</v>
      </c>
      <c r="H36" s="20" t="s">
        <v>1</v>
      </c>
      <c r="I36" s="54" t="s">
        <v>12</v>
      </c>
      <c r="J36" s="104" t="s">
        <v>9</v>
      </c>
      <c r="K36" s="105"/>
      <c r="L36" s="78" t="s">
        <v>10</v>
      </c>
      <c r="M36" s="78" t="s">
        <v>0</v>
      </c>
      <c r="N36" s="78" t="s">
        <v>11</v>
      </c>
      <c r="O36" s="21" t="s">
        <v>13</v>
      </c>
      <c r="P36" s="21" t="s">
        <v>1</v>
      </c>
      <c r="Q36" s="22" t="s">
        <v>12</v>
      </c>
    </row>
    <row r="37" spans="2:17" s="17" customFormat="1" ht="25" customHeight="1" x14ac:dyDescent="0.35">
      <c r="B37" s="23" t="str">
        <f>IF(B33="","",B33)</f>
        <v/>
      </c>
      <c r="C37" s="24" t="str">
        <f>IF(C33="","",C33)</f>
        <v/>
      </c>
      <c r="D37" s="80"/>
      <c r="E37" s="80"/>
      <c r="F37" s="80"/>
      <c r="G37" s="49" t="str">
        <f>IF(L37="","",IF(D37&gt;L37,"G",IF(D37&lt;L37,"P","N")))</f>
        <v/>
      </c>
      <c r="H37" s="27" t="str">
        <f>IF(G37="","",IF(G37="G",3,IF(G37="N",2,1)))</f>
        <v/>
      </c>
      <c r="I37" s="83" t="str">
        <f>IF(ISNUMBER(D37),D37/E37,"")</f>
        <v/>
      </c>
      <c r="J37" s="55" t="str">
        <f>IF(B34="","",B34)</f>
        <v/>
      </c>
      <c r="K37" s="29" t="str">
        <f>IF(C34="","",C34)</f>
        <v/>
      </c>
      <c r="L37" s="80"/>
      <c r="M37" s="31" t="str">
        <f>IF(ISNUMBER(E37),E37,"")</f>
        <v/>
      </c>
      <c r="N37" s="80"/>
      <c r="O37" s="51" t="str">
        <f>IF(L37="","",IF(G37="P","G",IF(G37="G","P","N")))</f>
        <v/>
      </c>
      <c r="P37" s="31" t="str">
        <f>IF(O37="","",IF(O37="G",3,IF(O37="N",2,1)))</f>
        <v/>
      </c>
      <c r="Q37" s="73" t="str">
        <f>IF(ISNUMBER(L37),L37/M37,"")</f>
        <v/>
      </c>
    </row>
    <row r="38" spans="2:17" s="17" customFormat="1" ht="25" customHeight="1" x14ac:dyDescent="0.35">
      <c r="B38" s="23" t="str">
        <f>IF(B32="","",B32)</f>
        <v/>
      </c>
      <c r="C38" s="24" t="str">
        <f>IF(C32="","",C32)</f>
        <v/>
      </c>
      <c r="D38" s="80"/>
      <c r="E38" s="80"/>
      <c r="F38" s="80"/>
      <c r="G38" s="49" t="str">
        <f>IF(L38="","",IF(D38&gt;L38,"G",IF(D38&lt;L38,"P","N")))</f>
        <v/>
      </c>
      <c r="H38" s="27" t="str">
        <f>IF(G38="","",IF(G38="G",3,IF(G38="N",2,1)))</f>
        <v/>
      </c>
      <c r="I38" s="83" t="str">
        <f>IF(ISNUMBER(D38),D38/E38,"")</f>
        <v/>
      </c>
      <c r="J38" s="55" t="str">
        <f>IF(L37="","",IF(O37="G",B33,IF(AND(O37="N",N37&gt;F37),B33,IF(AND(O37="N",N37&lt;=F37),B34,IF(O37="P",B34)))))</f>
        <v/>
      </c>
      <c r="K38" s="29" t="str">
        <f>IF(J38="","",IF(J38=B33,C33,C34))</f>
        <v/>
      </c>
      <c r="L38" s="80"/>
      <c r="M38" s="31" t="str">
        <f>IF(ISNUMBER(E38),E38,"")</f>
        <v/>
      </c>
      <c r="N38" s="80"/>
      <c r="O38" s="51" t="str">
        <f>IF(L38="","",IF(G38="P","G",IF(G38="G","P","N")))</f>
        <v/>
      </c>
      <c r="P38" s="31" t="str">
        <f>IF(O38="","",IF(O38="G",3,IF(O38="N",2,1)))</f>
        <v/>
      </c>
      <c r="Q38" s="73" t="str">
        <f>IF(ISNUMBER(L38),L38/M38,"")</f>
        <v/>
      </c>
    </row>
    <row r="39" spans="2:17" s="17" customFormat="1" ht="25" customHeight="1" thickBot="1" x14ac:dyDescent="0.4">
      <c r="B39" s="25" t="str">
        <f>IF(B32="","",B32)</f>
        <v/>
      </c>
      <c r="C39" s="26" t="str">
        <f>IF(C32="","",C32)</f>
        <v/>
      </c>
      <c r="D39" s="81"/>
      <c r="E39" s="81"/>
      <c r="F39" s="81"/>
      <c r="G39" s="50" t="str">
        <f>IF(L39="","",IF(D39&gt;L39,"G",IF(D39&lt;L39,"P","N")))</f>
        <v/>
      </c>
      <c r="H39" s="28" t="str">
        <f>IF(G39="","",IF(G39="G",3,IF(G39="N",2,1)))</f>
        <v/>
      </c>
      <c r="I39" s="85" t="str">
        <f>IF(ISNUMBER(D39),D39/E39,"")</f>
        <v/>
      </c>
      <c r="J39" s="56" t="str">
        <f>IF(J38="","",IF(J38=B33,B34,B33))</f>
        <v/>
      </c>
      <c r="K39" s="30" t="str">
        <f>IF(K38="","",IF(K38=C33,C34,C33))</f>
        <v/>
      </c>
      <c r="L39" s="81"/>
      <c r="M39" s="32" t="str">
        <f>IF(ISNUMBER(E39),E39,"")</f>
        <v/>
      </c>
      <c r="N39" s="81"/>
      <c r="O39" s="52" t="str">
        <f>IF(L39="","",IF(G39="P","G",IF(G39="G","P","N")))</f>
        <v/>
      </c>
      <c r="P39" s="32" t="str">
        <f>IF(O39="","",IF(O39="G",3,IF(O39="N",2,1)))</f>
        <v/>
      </c>
      <c r="Q39" s="74" t="str">
        <f>IF(ISNUMBER(L39),L39/M39,"")</f>
        <v/>
      </c>
    </row>
    <row r="40" spans="2:17" ht="18" customHeight="1" x14ac:dyDescent="0.25"/>
    <row r="41" spans="2:17" ht="18" customHeight="1" x14ac:dyDescent="0.25"/>
    <row r="43" spans="2:17" ht="32.15" customHeight="1" x14ac:dyDescent="0.25"/>
    <row r="44" spans="2:17" ht="18" customHeight="1" x14ac:dyDescent="0.25"/>
    <row r="45" spans="2:17" ht="18" customHeight="1" x14ac:dyDescent="0.25"/>
    <row r="47" spans="2:17" ht="32.15" customHeight="1" x14ac:dyDescent="0.25"/>
    <row r="48" spans="2:17" ht="18" customHeight="1" x14ac:dyDescent="0.25"/>
    <row r="49" ht="18" customHeight="1" x14ac:dyDescent="0.25"/>
    <row r="50" ht="22" customHeight="1" x14ac:dyDescent="0.25"/>
    <row r="51" ht="32.15" customHeight="1" x14ac:dyDescent="0.25"/>
    <row r="52" ht="18" customHeight="1" x14ac:dyDescent="0.25"/>
    <row r="53" ht="18" customHeight="1" x14ac:dyDescent="0.25"/>
    <row r="55" ht="32.15" customHeight="1" x14ac:dyDescent="0.25"/>
    <row r="56" ht="18" customHeight="1" x14ac:dyDescent="0.25"/>
    <row r="57" ht="18" customHeight="1" x14ac:dyDescent="0.25"/>
    <row r="59" ht="32.15" customHeight="1" x14ac:dyDescent="0.25"/>
    <row r="60" ht="18" customHeight="1" x14ac:dyDescent="0.25"/>
    <row r="61" ht="18" customHeight="1" x14ac:dyDescent="0.25"/>
  </sheetData>
  <sheetProtection sheet="1" objects="1" scenarios="1" selectLockedCells="1"/>
  <protectedRanges>
    <protectedRange sqref="B8:F10 B20:F22 B32:F34" name="Plage1"/>
  </protectedRanges>
  <mergeCells count="47">
    <mergeCell ref="B36:C36"/>
    <mergeCell ref="J36:K36"/>
    <mergeCell ref="D31:F31"/>
    <mergeCell ref="D32:F32"/>
    <mergeCell ref="D33:F33"/>
    <mergeCell ref="D34:F34"/>
    <mergeCell ref="G31:I31"/>
    <mergeCell ref="G32:I32"/>
    <mergeCell ref="G33:I33"/>
    <mergeCell ref="G34:I34"/>
    <mergeCell ref="G2:H2"/>
    <mergeCell ref="D35:F35"/>
    <mergeCell ref="J35:L35"/>
    <mergeCell ref="B29:Q29"/>
    <mergeCell ref="D30:F30"/>
    <mergeCell ref="J30:L30"/>
    <mergeCell ref="D18:F18"/>
    <mergeCell ref="G3:H3"/>
    <mergeCell ref="D21:F21"/>
    <mergeCell ref="D9:F9"/>
    <mergeCell ref="D10:F10"/>
    <mergeCell ref="J12:K12"/>
    <mergeCell ref="D19:F19"/>
    <mergeCell ref="D20:F20"/>
    <mergeCell ref="C2:D2"/>
    <mergeCell ref="C3:D3"/>
    <mergeCell ref="D7:F7"/>
    <mergeCell ref="D8:F8"/>
    <mergeCell ref="B5:Q5"/>
    <mergeCell ref="J23:L23"/>
    <mergeCell ref="B12:C12"/>
    <mergeCell ref="D11:F11"/>
    <mergeCell ref="J11:L11"/>
    <mergeCell ref="G21:I21"/>
    <mergeCell ref="G22:I22"/>
    <mergeCell ref="G7:I7"/>
    <mergeCell ref="G8:I8"/>
    <mergeCell ref="G9:I9"/>
    <mergeCell ref="G10:I10"/>
    <mergeCell ref="G19:I19"/>
    <mergeCell ref="G20:I20"/>
    <mergeCell ref="B24:C24"/>
    <mergeCell ref="J24:K24"/>
    <mergeCell ref="J18:L18"/>
    <mergeCell ref="B17:Q17"/>
    <mergeCell ref="D22:F22"/>
    <mergeCell ref="D23:F23"/>
  </mergeCells>
  <phoneticPr fontId="0" type="noConversion"/>
  <conditionalFormatting sqref="O13:O15">
    <cfRule type="cellIs" dxfId="56" priority="130" stopIfTrue="1" operator="equal">
      <formula>"P"</formula>
    </cfRule>
    <cfRule type="cellIs" dxfId="55" priority="131" stopIfTrue="1" operator="equal">
      <formula>"N"</formula>
    </cfRule>
    <cfRule type="cellIs" dxfId="54" priority="132" stopIfTrue="1" operator="equal">
      <formula>"G"</formula>
    </cfRule>
  </conditionalFormatting>
  <conditionalFormatting sqref="G13:G15">
    <cfRule type="cellIs" dxfId="53" priority="52" stopIfTrue="1" operator="equal">
      <formula>"P"</formula>
    </cfRule>
    <cfRule type="cellIs" dxfId="52" priority="53" stopIfTrue="1" operator="equal">
      <formula>"N"</formula>
    </cfRule>
    <cfRule type="cellIs" dxfId="51" priority="54" stopIfTrue="1" operator="equal">
      <formula>"G"</formula>
    </cfRule>
  </conditionalFormatting>
  <conditionalFormatting sqref="O25:O27">
    <cfRule type="cellIs" dxfId="50" priority="10" stopIfTrue="1" operator="equal">
      <formula>"P"</formula>
    </cfRule>
    <cfRule type="cellIs" dxfId="49" priority="11" stopIfTrue="1" operator="equal">
      <formula>"N"</formula>
    </cfRule>
    <cfRule type="cellIs" dxfId="48" priority="12" stopIfTrue="1" operator="equal">
      <formula>"G"</formula>
    </cfRule>
  </conditionalFormatting>
  <conditionalFormatting sqref="G25:G27">
    <cfRule type="cellIs" dxfId="47" priority="7" stopIfTrue="1" operator="equal">
      <formula>"P"</formula>
    </cfRule>
    <cfRule type="cellIs" dxfId="46" priority="8" stopIfTrue="1" operator="equal">
      <formula>"N"</formula>
    </cfRule>
    <cfRule type="cellIs" dxfId="45" priority="9" stopIfTrue="1" operator="equal">
      <formula>"G"</formula>
    </cfRule>
  </conditionalFormatting>
  <conditionalFormatting sqref="O37:O39">
    <cfRule type="cellIs" dxfId="44" priority="4" stopIfTrue="1" operator="equal">
      <formula>"P"</formula>
    </cfRule>
    <cfRule type="cellIs" dxfId="43" priority="5" stopIfTrue="1" operator="equal">
      <formula>"N"</formula>
    </cfRule>
    <cfRule type="cellIs" dxfId="42" priority="6" stopIfTrue="1" operator="equal">
      <formula>"G"</formula>
    </cfRule>
  </conditionalFormatting>
  <conditionalFormatting sqref="G37:G39">
    <cfRule type="cellIs" dxfId="41" priority="1" stopIfTrue="1" operator="equal">
      <formula>"P"</formula>
    </cfRule>
    <cfRule type="cellIs" dxfId="40" priority="2" stopIfTrue="1" operator="equal">
      <formula>"N"</formula>
    </cfRule>
    <cfRule type="cellIs" dxfId="39" priority="3" stopIfTrue="1" operator="equal">
      <formula>"G"</formula>
    </cfRule>
  </conditionalFormatting>
  <printOptions horizontalCentered="1"/>
  <pageMargins left="0.23622047244094491" right="0.23622047244094491" top="0.15748031496062992" bottom="0.15748031496062992" header="0" footer="0"/>
  <pageSetup paperSize="9" scale="63" orientation="landscape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6B2B6883-3C78-4E20-9079-0AD53C9CD0E4}">
          <x14:formula1>
            <xm:f>Menus!$D$2:$D$6</xm:f>
          </x14:formula1>
          <xm:sqref>G3:H3</xm:sqref>
        </x14:dataValidation>
        <x14:dataValidation type="list" allowBlank="1" showInputMessage="1" showErrorMessage="1" xr:uid="{27C6B30D-996C-4762-97E8-07350B054B8B}">
          <x14:formula1>
            <xm:f>Menus!$H$2:$H$6</xm:f>
          </x14:formula1>
          <xm:sqref>J3</xm:sqref>
        </x14:dataValidation>
        <x14:dataValidation type="list" allowBlank="1" showInputMessage="1" showErrorMessage="1" xr:uid="{C257AF62-0164-46E7-9619-32FBD7247351}">
          <x14:formula1>
            <xm:f>Menus!$F$2:$F$10</xm:f>
          </x14:formula1>
          <xm:sqref>C2:D2 D8:F10 D20:F22 D32:F34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Q52"/>
  <sheetViews>
    <sheetView showGridLines="0" showRowColHeaders="0" topLeftCell="A16" workbookViewId="0">
      <selection activeCell="L9" sqref="L9:N9"/>
    </sheetView>
  </sheetViews>
  <sheetFormatPr baseColWidth="10" defaultColWidth="11.453125" defaultRowHeight="12.5" x14ac:dyDescent="0.25"/>
  <cols>
    <col min="1" max="1" width="2.7265625" style="4" customWidth="1"/>
    <col min="2" max="2" width="25.7265625" style="4" customWidth="1"/>
    <col min="3" max="3" width="20.7265625" style="4" customWidth="1"/>
    <col min="4" max="9" width="8.7265625" style="4" customWidth="1"/>
    <col min="10" max="10" width="25.7265625" style="4" customWidth="1"/>
    <col min="11" max="11" width="20.7265625" style="4" customWidth="1"/>
    <col min="12" max="16" width="8.7265625" style="4" customWidth="1"/>
    <col min="17" max="16384" width="11.453125" style="4"/>
  </cols>
  <sheetData>
    <row r="2" spans="2:17" ht="36" customHeight="1" x14ac:dyDescent="0.25">
      <c r="B2" s="64" t="s">
        <v>45</v>
      </c>
      <c r="C2" s="119"/>
      <c r="D2" s="120"/>
      <c r="F2" s="64" t="s">
        <v>15</v>
      </c>
      <c r="G2" s="119"/>
      <c r="H2" s="120"/>
      <c r="K2" s="64" t="s">
        <v>47</v>
      </c>
      <c r="L2" s="86" t="str">
        <f>IF(G3="","",IF(G3="N1","30",IF(G3="N2","25",IF(G3="N3","20",IF(G3="R1","15",IF(G3="R2","12"))))))</f>
        <v/>
      </c>
    </row>
    <row r="3" spans="2:17" ht="36" customHeight="1" x14ac:dyDescent="0.25">
      <c r="B3" s="64" t="s">
        <v>46</v>
      </c>
      <c r="C3" s="119" t="s">
        <v>48</v>
      </c>
      <c r="D3" s="120"/>
      <c r="F3" s="64" t="s">
        <v>43</v>
      </c>
      <c r="G3" s="119"/>
      <c r="H3" s="120"/>
      <c r="I3" s="64" t="s">
        <v>16</v>
      </c>
      <c r="J3" s="63"/>
      <c r="K3" s="64" t="s">
        <v>44</v>
      </c>
      <c r="L3" s="86" t="str">
        <f>IF(G3="","",IF(G3="N1","45",IF(G3="N2","50",IF(G3="N3","50",IF(G3="R1","60",IF(G3="R2","50"))))))</f>
        <v/>
      </c>
    </row>
    <row r="4" spans="2:17" ht="12" customHeight="1" thickBot="1" x14ac:dyDescent="0.3">
      <c r="B4" s="5"/>
      <c r="C4" s="6"/>
      <c r="D4" s="1"/>
      <c r="E4" s="3"/>
      <c r="F4" s="7"/>
      <c r="G4" s="2"/>
      <c r="H4" s="2"/>
      <c r="I4" s="8"/>
      <c r="J4" s="8"/>
      <c r="K4" s="8"/>
      <c r="L4" s="8"/>
      <c r="M4" s="8"/>
    </row>
    <row r="5" spans="2:17" ht="25" customHeight="1" thickBot="1" x14ac:dyDescent="0.3">
      <c r="B5" s="121" t="s">
        <v>5</v>
      </c>
      <c r="C5" s="122"/>
      <c r="D5" s="122"/>
      <c r="E5" s="122"/>
      <c r="F5" s="122"/>
      <c r="G5" s="122"/>
      <c r="H5" s="122"/>
      <c r="I5" s="123"/>
      <c r="J5" s="121" t="s">
        <v>6</v>
      </c>
      <c r="K5" s="122"/>
      <c r="L5" s="122"/>
      <c r="M5" s="122"/>
      <c r="N5" s="122"/>
      <c r="O5" s="122"/>
      <c r="P5" s="122"/>
      <c r="Q5" s="123"/>
    </row>
    <row r="6" spans="2:17" ht="10" customHeight="1" thickBot="1" x14ac:dyDescent="0.3">
      <c r="B6" s="9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1"/>
    </row>
    <row r="7" spans="2:17" s="15" customFormat="1" ht="25" customHeight="1" x14ac:dyDescent="0.25">
      <c r="B7" s="12" t="s">
        <v>2</v>
      </c>
      <c r="C7" s="79" t="s">
        <v>3</v>
      </c>
      <c r="D7" s="111" t="s">
        <v>4</v>
      </c>
      <c r="E7" s="111"/>
      <c r="F7" s="111"/>
      <c r="G7" s="117" t="s">
        <v>14</v>
      </c>
      <c r="H7" s="117"/>
      <c r="I7" s="126"/>
      <c r="J7" s="12" t="s">
        <v>2</v>
      </c>
      <c r="K7" s="60" t="s">
        <v>3</v>
      </c>
      <c r="L7" s="111" t="s">
        <v>4</v>
      </c>
      <c r="M7" s="111"/>
      <c r="N7" s="111"/>
      <c r="O7" s="117" t="s">
        <v>14</v>
      </c>
      <c r="P7" s="117"/>
      <c r="Q7" s="118"/>
    </row>
    <row r="8" spans="2:17" s="17" customFormat="1" ht="25" customHeight="1" x14ac:dyDescent="0.35">
      <c r="B8" s="39"/>
      <c r="C8" s="40"/>
      <c r="D8" s="112"/>
      <c r="E8" s="112"/>
      <c r="F8" s="112"/>
      <c r="G8" s="113" t="str">
        <f>IF(ISNUMBER(I17),(D15+D17)/(E15+E17),"")</f>
        <v/>
      </c>
      <c r="H8" s="113"/>
      <c r="I8" s="127"/>
      <c r="J8" s="39"/>
      <c r="K8" s="40"/>
      <c r="L8" s="112"/>
      <c r="M8" s="112"/>
      <c r="N8" s="112"/>
      <c r="O8" s="113" t="str">
        <f>IF(Q17="","",IF(J16=J8,(D14+L16)/(E14+M16),(D14+L17)/(E14+M17)))</f>
        <v/>
      </c>
      <c r="P8" s="113"/>
      <c r="Q8" s="114"/>
    </row>
    <row r="9" spans="2:17" s="17" customFormat="1" ht="25" customHeight="1" thickBot="1" x14ac:dyDescent="0.4">
      <c r="B9" s="39"/>
      <c r="C9" s="40"/>
      <c r="D9" s="112"/>
      <c r="E9" s="112"/>
      <c r="F9" s="112"/>
      <c r="G9" s="113" t="str">
        <f>IF(I16="","",IF(J15=B9,(D13+L15)/(E13+M15),(D13+D16)/(E13+E16)))</f>
        <v/>
      </c>
      <c r="H9" s="113"/>
      <c r="I9" s="127"/>
      <c r="J9" s="41"/>
      <c r="K9" s="42"/>
      <c r="L9" s="112"/>
      <c r="M9" s="112"/>
      <c r="N9" s="112"/>
      <c r="O9" s="115" t="str">
        <f>IF(Q17="","",IF(J16=J9,(L14+L16)/(M14+M16),(L14+L17)/(M14+M17)))</f>
        <v/>
      </c>
      <c r="P9" s="115"/>
      <c r="Q9" s="116"/>
    </row>
    <row r="10" spans="2:17" s="17" customFormat="1" ht="25" customHeight="1" thickBot="1" x14ac:dyDescent="0.4">
      <c r="B10" s="41"/>
      <c r="C10" s="42"/>
      <c r="D10" s="110"/>
      <c r="E10" s="110"/>
      <c r="F10" s="110"/>
      <c r="G10" s="115" t="str">
        <f>IF(I16="","",IF(J15=B10,(L13+L15)/(M13+M15),(L13+D16)/(M13+E16)))</f>
        <v/>
      </c>
      <c r="H10" s="115"/>
      <c r="I10" s="116"/>
      <c r="J10" s="16"/>
      <c r="K10" s="16"/>
      <c r="L10" s="125"/>
      <c r="M10" s="125"/>
      <c r="N10" s="125"/>
      <c r="O10" s="124"/>
      <c r="P10" s="124"/>
      <c r="Q10" s="124"/>
    </row>
    <row r="11" spans="2:17" ht="10" customHeight="1" thickBot="1" x14ac:dyDescent="0.3">
      <c r="B11" s="18"/>
      <c r="D11" s="106"/>
      <c r="E11" s="106"/>
      <c r="F11" s="106"/>
      <c r="J11" s="106"/>
      <c r="K11" s="106"/>
      <c r="L11" s="106"/>
      <c r="M11" s="14"/>
      <c r="Q11" s="19"/>
    </row>
    <row r="12" spans="2:17" ht="30" customHeight="1" x14ac:dyDescent="0.25">
      <c r="B12" s="102" t="s">
        <v>8</v>
      </c>
      <c r="C12" s="103"/>
      <c r="D12" s="45" t="s">
        <v>10</v>
      </c>
      <c r="E12" s="45" t="s">
        <v>0</v>
      </c>
      <c r="F12" s="45" t="s">
        <v>11</v>
      </c>
      <c r="G12" s="20" t="s">
        <v>13</v>
      </c>
      <c r="H12" s="20" t="s">
        <v>1</v>
      </c>
      <c r="I12" s="54" t="s">
        <v>12</v>
      </c>
      <c r="J12" s="104" t="s">
        <v>9</v>
      </c>
      <c r="K12" s="105"/>
      <c r="L12" s="46" t="s">
        <v>10</v>
      </c>
      <c r="M12" s="46" t="s">
        <v>0</v>
      </c>
      <c r="N12" s="46" t="s">
        <v>11</v>
      </c>
      <c r="O12" s="21" t="s">
        <v>13</v>
      </c>
      <c r="P12" s="21" t="s">
        <v>1</v>
      </c>
      <c r="Q12" s="22" t="s">
        <v>12</v>
      </c>
    </row>
    <row r="13" spans="2:17" s="17" customFormat="1" ht="25" customHeight="1" x14ac:dyDescent="0.35">
      <c r="B13" s="23" t="str">
        <f>IF(B9="","",B9)</f>
        <v/>
      </c>
      <c r="C13" s="24" t="str">
        <f>IF(C9="","",C9)</f>
        <v/>
      </c>
      <c r="D13" s="47"/>
      <c r="E13" s="47"/>
      <c r="F13" s="47"/>
      <c r="G13" s="49" t="str">
        <f>IF(L13="","",IF(D13&gt;L13,"G",IF(D13&lt;L13,"P","N")))</f>
        <v/>
      </c>
      <c r="H13" s="27" t="str">
        <f>IF(G13="","",IF(G13="G",3,IF(G13="N",2,1)))</f>
        <v/>
      </c>
      <c r="I13" s="71" t="str">
        <f>IF(ISNUMBER(D13),D13/E13,"")</f>
        <v/>
      </c>
      <c r="J13" s="55" t="str">
        <f>IF(B10="","",B10)</f>
        <v/>
      </c>
      <c r="K13" s="29" t="str">
        <f>IF(C10="","",C10)</f>
        <v/>
      </c>
      <c r="L13" s="47"/>
      <c r="M13" s="31" t="str">
        <f>IF(ISNUMBER(E13),E13,"")</f>
        <v/>
      </c>
      <c r="N13" s="47"/>
      <c r="O13" s="51" t="str">
        <f>IF(L13="","",IF(G13="P","G",IF(G13="G","P","N")))</f>
        <v/>
      </c>
      <c r="P13" s="31" t="str">
        <f>IF(O13="","",IF(O13="G",3,IF(O13="N",2,1)))</f>
        <v/>
      </c>
      <c r="Q13" s="73" t="str">
        <f>IF(ISNUMBER(L13),L13/M13,"")</f>
        <v/>
      </c>
    </row>
    <row r="14" spans="2:17" s="17" customFormat="1" ht="25" customHeight="1" x14ac:dyDescent="0.35">
      <c r="B14" s="23" t="str">
        <f>IF(J8="","",J8)</f>
        <v/>
      </c>
      <c r="C14" s="24" t="str">
        <f>IF(K8="","",K8)</f>
        <v/>
      </c>
      <c r="D14" s="47"/>
      <c r="E14" s="47"/>
      <c r="F14" s="47"/>
      <c r="G14" s="49" t="str">
        <f>IF(L14="","",IF(D14&gt;L14,"G",IF(D14&lt;L14,"P","N")))</f>
        <v/>
      </c>
      <c r="H14" s="27" t="str">
        <f>IF(G14="","",IF(G14="G",3,IF(G14="N",2,1)))</f>
        <v/>
      </c>
      <c r="I14" s="71" t="str">
        <f>IF(ISNUMBER(D14),D14/E14,"")</f>
        <v/>
      </c>
      <c r="J14" s="55" t="str">
        <f>IF(J9="","",J9)</f>
        <v/>
      </c>
      <c r="K14" s="29" t="str">
        <f>IF(K9="","",K9)</f>
        <v/>
      </c>
      <c r="L14" s="47"/>
      <c r="M14" s="31" t="str">
        <f>IF(ISNUMBER(E14),E14,"")</f>
        <v/>
      </c>
      <c r="N14" s="47"/>
      <c r="O14" s="51" t="str">
        <f>IF(L14="","",IF(G14="P","G",IF(G14="G","P","N")))</f>
        <v/>
      </c>
      <c r="P14" s="31" t="str">
        <f>IF(O14="","",IF(O14="G",3,IF(O14="N",2,1)))</f>
        <v/>
      </c>
      <c r="Q14" s="73" t="str">
        <f>IF(ISNUMBER(L14),L14/M14,"")</f>
        <v/>
      </c>
    </row>
    <row r="15" spans="2:17" s="17" customFormat="1" ht="25" customHeight="1" x14ac:dyDescent="0.35">
      <c r="B15" s="23" t="str">
        <f>IF(B8="","",B8)</f>
        <v/>
      </c>
      <c r="C15" s="24" t="str">
        <f>IF(C8="","",C8)</f>
        <v/>
      </c>
      <c r="D15" s="47"/>
      <c r="E15" s="47"/>
      <c r="F15" s="47"/>
      <c r="G15" s="49" t="str">
        <f>IF(L15="","",IF(D15&gt;L15,"G",IF(D15&lt;L15,"P","N")))</f>
        <v/>
      </c>
      <c r="H15" s="27" t="str">
        <f>IF(G15="","",IF(G15="G",3,IF(G15="N",2,1)))</f>
        <v/>
      </c>
      <c r="I15" s="71" t="str">
        <f>IF(ISNUMBER(D15),D15/E15,"")</f>
        <v/>
      </c>
      <c r="J15" s="55" t="str">
        <f>IF(L13="","",IF(O13="G",B9,IF(AND(O13="N",N13&gt;F13),B9,IF(AND(O13="N",N13&lt;=F13),B10,IF(O13="P",B10)))))</f>
        <v/>
      </c>
      <c r="K15" s="29" t="str">
        <f>IF(J15="","",IF(J15=B9,C9,C10))</f>
        <v/>
      </c>
      <c r="L15" s="47"/>
      <c r="M15" s="31" t="str">
        <f>IF(ISNUMBER(E15),E15,"")</f>
        <v/>
      </c>
      <c r="N15" s="47"/>
      <c r="O15" s="51" t="str">
        <f>IF(L15="","",IF(G15="P","G",IF(G15="G","P","N")))</f>
        <v/>
      </c>
      <c r="P15" s="31" t="str">
        <f>IF(O15="","",IF(O15="G",3,IF(O15="N",2,1)))</f>
        <v/>
      </c>
      <c r="Q15" s="73" t="str">
        <f>IF(ISNUMBER(L15),L15/M15,"")</f>
        <v/>
      </c>
    </row>
    <row r="16" spans="2:17" s="17" customFormat="1" ht="25" customHeight="1" x14ac:dyDescent="0.35">
      <c r="B16" s="23" t="str">
        <f>IF(L13="","",IF(J15=B9,B10,B9))</f>
        <v/>
      </c>
      <c r="C16" s="24" t="str">
        <f>IF(L13="","",IF(B16=B10,C10,C9))</f>
        <v/>
      </c>
      <c r="D16" s="47"/>
      <c r="E16" s="47"/>
      <c r="F16" s="47"/>
      <c r="G16" s="49" t="str">
        <f>IF(L16="","",IF(D16&gt;L16,"G",IF(D16&lt;L16,"P","N")))</f>
        <v/>
      </c>
      <c r="H16" s="27" t="str">
        <f>IF(G16="","",IF(G16="G",3,IF(G16="N",2,1)))</f>
        <v/>
      </c>
      <c r="I16" s="71" t="str">
        <f>IF(ISNUMBER(D16),D16/E16,"")</f>
        <v/>
      </c>
      <c r="J16" s="55" t="str">
        <f>IF(L14="","",IF(O14="G",J9,IF(AND(O14="N",N14&gt;F14),J9,IF(AND(O14="N",N14&lt;=F14),J8,IF(O14="P",J8)))))</f>
        <v/>
      </c>
      <c r="K16" s="29" t="str">
        <f>IF(L14="","",IF(J16=J8,K8,K9))</f>
        <v/>
      </c>
      <c r="L16" s="47"/>
      <c r="M16" s="31" t="str">
        <f>IF(ISNUMBER(E16),E16,"")</f>
        <v/>
      </c>
      <c r="N16" s="47"/>
      <c r="O16" s="51" t="str">
        <f>IF(L16="","",IF(G16="P","G",IF(G16="G","P","N")))</f>
        <v/>
      </c>
      <c r="P16" s="31" t="str">
        <f>IF(O16="","",IF(O16="G",3,IF(O16="N",2,1)))</f>
        <v/>
      </c>
      <c r="Q16" s="73" t="str">
        <f>IF(ISNUMBER(L16),L16/M16,"")</f>
        <v/>
      </c>
    </row>
    <row r="17" spans="2:17" s="17" customFormat="1" ht="25" customHeight="1" thickBot="1" x14ac:dyDescent="0.4">
      <c r="B17" s="25" t="str">
        <f>IF(B8="","",B8)</f>
        <v/>
      </c>
      <c r="C17" s="26" t="str">
        <f>IF(C8="","",C8)</f>
        <v/>
      </c>
      <c r="D17" s="48"/>
      <c r="E17" s="48"/>
      <c r="F17" s="48"/>
      <c r="G17" s="50" t="str">
        <f>IF(L17="","",IF(D17&gt;L17,"G",IF(D17&lt;L17,"P","N")))</f>
        <v/>
      </c>
      <c r="H17" s="28" t="str">
        <f>IF(G17="","",IF(G17="G",3,IF(G17="N",2,1)))</f>
        <v/>
      </c>
      <c r="I17" s="72" t="str">
        <f>IF(ISNUMBER(D17),D17/E17,"")</f>
        <v/>
      </c>
      <c r="J17" s="56" t="str">
        <f>IF(J16="","",IF(J16=J8,J9,J8))</f>
        <v/>
      </c>
      <c r="K17" s="30" t="str">
        <f>IF(L14="","",IF(J17=J8,K8,K9))</f>
        <v/>
      </c>
      <c r="L17" s="48"/>
      <c r="M17" s="32" t="str">
        <f>IF(ISNUMBER(E17),E17,"")</f>
        <v/>
      </c>
      <c r="N17" s="48"/>
      <c r="O17" s="52" t="str">
        <f>IF(L17="","",IF(G17="P","G",IF(G17="G","P","N")))</f>
        <v/>
      </c>
      <c r="P17" s="32" t="str">
        <f>IF(O17="","",IF(O17="G",3,IF(O17="N",2,1)))</f>
        <v/>
      </c>
      <c r="Q17" s="74" t="str">
        <f>IF(ISNUMBER(L17),L17/M17,"")</f>
        <v/>
      </c>
    </row>
    <row r="18" spans="2:17" ht="25" customHeight="1" thickBot="1" x14ac:dyDescent="0.3">
      <c r="B18" s="5"/>
      <c r="C18" s="6"/>
      <c r="D18" s="1"/>
      <c r="E18" s="3"/>
      <c r="F18" s="7"/>
      <c r="G18" s="2"/>
      <c r="H18" s="2"/>
      <c r="I18" s="8"/>
      <c r="J18" s="8"/>
      <c r="K18" s="8"/>
      <c r="L18" s="8"/>
      <c r="M18" s="8"/>
    </row>
    <row r="19" spans="2:17" ht="25" customHeight="1" thickBot="1" x14ac:dyDescent="0.3">
      <c r="B19" s="107" t="s">
        <v>7</v>
      </c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9"/>
    </row>
    <row r="20" spans="2:17" ht="10" customHeight="1" thickBot="1" x14ac:dyDescent="0.3">
      <c r="B20" s="18"/>
      <c r="D20" s="106"/>
      <c r="E20" s="106"/>
      <c r="F20" s="106"/>
      <c r="J20" s="106"/>
      <c r="K20" s="106"/>
      <c r="L20" s="106"/>
      <c r="M20" s="14"/>
      <c r="Q20" s="19"/>
    </row>
    <row r="21" spans="2:17" s="17" customFormat="1" ht="25" customHeight="1" x14ac:dyDescent="0.35">
      <c r="B21" s="12" t="s">
        <v>2</v>
      </c>
      <c r="C21" s="79" t="s">
        <v>3</v>
      </c>
      <c r="D21" s="111" t="s">
        <v>4</v>
      </c>
      <c r="E21" s="111"/>
      <c r="F21" s="111"/>
      <c r="G21" s="117" t="s">
        <v>14</v>
      </c>
      <c r="H21" s="117"/>
      <c r="I21" s="118"/>
      <c r="J21" s="69"/>
      <c r="K21" s="69"/>
      <c r="L21" s="69"/>
      <c r="M21" s="69"/>
      <c r="N21" s="69"/>
      <c r="O21" s="15"/>
      <c r="P21" s="15"/>
      <c r="Q21" s="36"/>
    </row>
    <row r="22" spans="2:17" s="17" customFormat="1" ht="25" customHeight="1" x14ac:dyDescent="0.35">
      <c r="B22" s="39"/>
      <c r="C22" s="40"/>
      <c r="D22" s="112"/>
      <c r="E22" s="112"/>
      <c r="F22" s="112"/>
      <c r="G22" s="113" t="str">
        <f>IF(ISNUMBER(I28),(D28+D29)/(E28+E29),"")</f>
        <v/>
      </c>
      <c r="H22" s="113"/>
      <c r="I22" s="114"/>
      <c r="J22" s="70"/>
      <c r="K22" s="70"/>
      <c r="L22" s="70"/>
      <c r="M22" s="70"/>
      <c r="N22" s="70"/>
      <c r="Q22" s="37"/>
    </row>
    <row r="23" spans="2:17" s="17" customFormat="1" ht="25" customHeight="1" x14ac:dyDescent="0.35">
      <c r="B23" s="39"/>
      <c r="C23" s="40"/>
      <c r="D23" s="112"/>
      <c r="E23" s="112"/>
      <c r="F23" s="112"/>
      <c r="G23" s="113" t="str">
        <f>IF(Q29="","",IF(J28=B23,(D27+L28)/(E27+M28),(D27+L29)/(E27+M29)))</f>
        <v/>
      </c>
      <c r="H23" s="113"/>
      <c r="I23" s="114"/>
      <c r="J23" s="70"/>
      <c r="K23" s="70"/>
      <c r="L23" s="70"/>
      <c r="M23" s="70"/>
      <c r="N23" s="70"/>
      <c r="Q23" s="37"/>
    </row>
    <row r="24" spans="2:17" s="17" customFormat="1" ht="25" customHeight="1" thickBot="1" x14ac:dyDescent="0.4">
      <c r="B24" s="41"/>
      <c r="C24" s="42"/>
      <c r="D24" s="110"/>
      <c r="E24" s="110"/>
      <c r="F24" s="110"/>
      <c r="G24" s="115" t="str">
        <f>IF(Q29="","",IF(J28=B24,(L27+L28)/(M27+M28),(L27+L29)/(M27+M29)))</f>
        <v/>
      </c>
      <c r="H24" s="115"/>
      <c r="I24" s="116"/>
      <c r="J24" s="70"/>
      <c r="K24" s="70"/>
      <c r="L24" s="70"/>
      <c r="M24" s="70"/>
      <c r="N24" s="70"/>
      <c r="Q24" s="37"/>
    </row>
    <row r="25" spans="2:17" ht="10" customHeight="1" thickBot="1" x14ac:dyDescent="0.3">
      <c r="B25" s="18"/>
      <c r="D25" s="106"/>
      <c r="E25" s="106"/>
      <c r="F25" s="106"/>
      <c r="J25" s="106"/>
      <c r="K25" s="106"/>
      <c r="L25" s="106"/>
      <c r="M25" s="69"/>
      <c r="Q25" s="19"/>
    </row>
    <row r="26" spans="2:17" ht="30" customHeight="1" x14ac:dyDescent="0.25">
      <c r="B26" s="102" t="s">
        <v>8</v>
      </c>
      <c r="C26" s="103"/>
      <c r="D26" s="65" t="s">
        <v>10</v>
      </c>
      <c r="E26" s="65" t="s">
        <v>0</v>
      </c>
      <c r="F26" s="65" t="s">
        <v>11</v>
      </c>
      <c r="G26" s="20" t="s">
        <v>13</v>
      </c>
      <c r="H26" s="20" t="s">
        <v>1</v>
      </c>
      <c r="I26" s="54" t="s">
        <v>12</v>
      </c>
      <c r="J26" s="104" t="s">
        <v>9</v>
      </c>
      <c r="K26" s="105"/>
      <c r="L26" s="66" t="s">
        <v>10</v>
      </c>
      <c r="M26" s="66" t="s">
        <v>0</v>
      </c>
      <c r="N26" s="66" t="s">
        <v>11</v>
      </c>
      <c r="O26" s="21" t="s">
        <v>13</v>
      </c>
      <c r="P26" s="21" t="s">
        <v>1</v>
      </c>
      <c r="Q26" s="22" t="s">
        <v>12</v>
      </c>
    </row>
    <row r="27" spans="2:17" s="17" customFormat="1" ht="25" customHeight="1" x14ac:dyDescent="0.35">
      <c r="B27" s="23" t="str">
        <f>IF(B23="","",B23)</f>
        <v/>
      </c>
      <c r="C27" s="24" t="str">
        <f>IF(C23="","",C23)</f>
        <v/>
      </c>
      <c r="D27" s="67"/>
      <c r="E27" s="67"/>
      <c r="F27" s="67"/>
      <c r="G27" s="49" t="str">
        <f>IF(L27="","",IF(D27&gt;L27,"G",IF(D27&lt;L27,"P","N")))</f>
        <v/>
      </c>
      <c r="H27" s="27" t="str">
        <f>IF(G27="","",IF(G27="G",3,IF(G27="N",2,1)))</f>
        <v/>
      </c>
      <c r="I27" s="71" t="str">
        <f>IF(ISNUMBER(D27),D27/E27,"")</f>
        <v/>
      </c>
      <c r="J27" s="55" t="str">
        <f>IF(B24="","",B24)</f>
        <v/>
      </c>
      <c r="K27" s="29" t="str">
        <f>IF(C24="","",C24)</f>
        <v/>
      </c>
      <c r="L27" s="67"/>
      <c r="M27" s="31" t="str">
        <f>IF(ISNUMBER(E27),E27,"")</f>
        <v/>
      </c>
      <c r="N27" s="67"/>
      <c r="O27" s="51" t="str">
        <f>IF(L27="","",IF(G27="P","G",IF(G27="G","P","N")))</f>
        <v/>
      </c>
      <c r="P27" s="31" t="str">
        <f>IF(O27="","",IF(O27="G",3,IF(O27="N",2,1)))</f>
        <v/>
      </c>
      <c r="Q27" s="73" t="str">
        <f>IF(ISNUMBER(L27),L27/M27,"")</f>
        <v/>
      </c>
    </row>
    <row r="28" spans="2:17" s="17" customFormat="1" ht="25" customHeight="1" x14ac:dyDescent="0.35">
      <c r="B28" s="23" t="str">
        <f>IF(B22="","",B22)</f>
        <v/>
      </c>
      <c r="C28" s="24" t="str">
        <f>IF(C22="","",C22)</f>
        <v/>
      </c>
      <c r="D28" s="67"/>
      <c r="E28" s="67"/>
      <c r="F28" s="67"/>
      <c r="G28" s="49" t="str">
        <f>IF(L28="","",IF(D28&gt;L28,"G",IF(D28&lt;L28,"P","N")))</f>
        <v/>
      </c>
      <c r="H28" s="27" t="str">
        <f>IF(G28="","",IF(G28="G",3,IF(G28="N",2,1)))</f>
        <v/>
      </c>
      <c r="I28" s="71" t="str">
        <f>IF(ISNUMBER(D28),D28/E28,"")</f>
        <v/>
      </c>
      <c r="J28" s="55" t="str">
        <f>IF(L27="","",IF(O27="G",B23,IF(AND(O27="N",N27&gt;F27),B23,IF(AND(O27="N",N27&lt;=F27),B24,IF(O27="P",B24)))))</f>
        <v/>
      </c>
      <c r="K28" s="29" t="str">
        <f>IF(J28="","",IF(J28=B23,C23,C24))</f>
        <v/>
      </c>
      <c r="L28" s="67"/>
      <c r="M28" s="31" t="str">
        <f>IF(ISNUMBER(E28),E28,"")</f>
        <v/>
      </c>
      <c r="N28" s="67"/>
      <c r="O28" s="51" t="str">
        <f>IF(L28="","",IF(G28="P","G",IF(G28="G","P","N")))</f>
        <v/>
      </c>
      <c r="P28" s="31" t="str">
        <f>IF(O28="","",IF(O28="G",3,IF(O28="N",2,1)))</f>
        <v/>
      </c>
      <c r="Q28" s="73" t="str">
        <f>IF(ISNUMBER(L28),L28/M28,"")</f>
        <v/>
      </c>
    </row>
    <row r="29" spans="2:17" s="17" customFormat="1" ht="25" customHeight="1" thickBot="1" x14ac:dyDescent="0.4">
      <c r="B29" s="25" t="str">
        <f>IF(B22="","",B22)</f>
        <v/>
      </c>
      <c r="C29" s="26" t="str">
        <f>IF(C22="","",C22)</f>
        <v/>
      </c>
      <c r="D29" s="68"/>
      <c r="E29" s="68"/>
      <c r="F29" s="68"/>
      <c r="G29" s="50" t="str">
        <f>IF(L29="","",IF(D29&gt;L29,"G",IF(D29&lt;L29,"P","N")))</f>
        <v/>
      </c>
      <c r="H29" s="28" t="str">
        <f>IF(G29="","",IF(G29="G",3,IF(G29="N",2,1)))</f>
        <v/>
      </c>
      <c r="I29" s="72" t="str">
        <f>IF(ISNUMBER(D29),D29/E29,"")</f>
        <v/>
      </c>
      <c r="J29" s="56" t="str">
        <f>IF(J28="","",IF(J28=B23,B24,B23))</f>
        <v/>
      </c>
      <c r="K29" s="30" t="str">
        <f>IF(K28="","",IF(K28=C23,C24,C23))</f>
        <v/>
      </c>
      <c r="L29" s="68"/>
      <c r="M29" s="32" t="str">
        <f>IF(ISNUMBER(E29),E29,"")</f>
        <v/>
      </c>
      <c r="N29" s="68"/>
      <c r="O29" s="52" t="str">
        <f>IF(L29="","",IF(G29="P","G",IF(G29="G","P","N")))</f>
        <v/>
      </c>
      <c r="P29" s="32" t="str">
        <f>IF(O29="","",IF(O29="G",3,IF(O29="N",2,1)))</f>
        <v/>
      </c>
      <c r="Q29" s="74" t="str">
        <f>IF(ISNUMBER(L29),L29/M29,"")</f>
        <v/>
      </c>
    </row>
    <row r="30" spans="2:17" ht="25" customHeight="1" x14ac:dyDescent="0.25"/>
    <row r="31" spans="2:17" ht="18" customHeight="1" x14ac:dyDescent="0.25"/>
    <row r="32" spans="2:17" ht="18" customHeight="1" x14ac:dyDescent="0.25"/>
    <row r="34" ht="32.15" customHeight="1" x14ac:dyDescent="0.25"/>
    <row r="35" ht="18" customHeight="1" x14ac:dyDescent="0.25"/>
    <row r="36" ht="18" customHeight="1" x14ac:dyDescent="0.25"/>
    <row r="38" ht="32.15" customHeight="1" x14ac:dyDescent="0.25"/>
    <row r="39" ht="18" customHeight="1" x14ac:dyDescent="0.25"/>
    <row r="40" ht="18" customHeight="1" x14ac:dyDescent="0.25"/>
    <row r="41" ht="22" customHeight="1" x14ac:dyDescent="0.25"/>
    <row r="42" ht="32.15" customHeight="1" x14ac:dyDescent="0.25"/>
    <row r="43" ht="18" customHeight="1" x14ac:dyDescent="0.25"/>
    <row r="44" ht="18" customHeight="1" x14ac:dyDescent="0.25"/>
    <row r="46" ht="32.15" customHeight="1" x14ac:dyDescent="0.25"/>
    <row r="47" ht="18" customHeight="1" x14ac:dyDescent="0.25"/>
    <row r="48" ht="18" customHeight="1" x14ac:dyDescent="0.25"/>
    <row r="50" ht="32.15" customHeight="1" x14ac:dyDescent="0.25"/>
    <row r="51" ht="18" customHeight="1" x14ac:dyDescent="0.25"/>
    <row r="52" ht="18" customHeight="1" x14ac:dyDescent="0.25"/>
  </sheetData>
  <sheetProtection sheet="1" objects="1" scenarios="1" selectLockedCells="1"/>
  <protectedRanges>
    <protectedRange sqref="B8:F10 L8:N9" name="Plage1_2"/>
    <protectedRange sqref="B22:F24" name="Plage1_4"/>
  </protectedRanges>
  <mergeCells count="41">
    <mergeCell ref="C2:D2"/>
    <mergeCell ref="G2:H2"/>
    <mergeCell ref="C3:D3"/>
    <mergeCell ref="G3:H3"/>
    <mergeCell ref="D11:F11"/>
    <mergeCell ref="B5:I5"/>
    <mergeCell ref="D7:F7"/>
    <mergeCell ref="D8:F8"/>
    <mergeCell ref="D9:F9"/>
    <mergeCell ref="G10:I10"/>
    <mergeCell ref="D10:F10"/>
    <mergeCell ref="D22:F22"/>
    <mergeCell ref="G21:I21"/>
    <mergeCell ref="G22:I22"/>
    <mergeCell ref="J11:L11"/>
    <mergeCell ref="G7:I7"/>
    <mergeCell ref="G8:I8"/>
    <mergeCell ref="G9:I9"/>
    <mergeCell ref="L9:N9"/>
    <mergeCell ref="L8:N8"/>
    <mergeCell ref="B19:Q19"/>
    <mergeCell ref="D20:F20"/>
    <mergeCell ref="J20:L20"/>
    <mergeCell ref="D21:F21"/>
    <mergeCell ref="B12:C12"/>
    <mergeCell ref="J12:K12"/>
    <mergeCell ref="B26:C26"/>
    <mergeCell ref="J26:K26"/>
    <mergeCell ref="D23:F23"/>
    <mergeCell ref="D24:F24"/>
    <mergeCell ref="D25:F25"/>
    <mergeCell ref="J25:L25"/>
    <mergeCell ref="G23:I23"/>
    <mergeCell ref="G24:I24"/>
    <mergeCell ref="J5:Q5"/>
    <mergeCell ref="O7:Q7"/>
    <mergeCell ref="O8:Q8"/>
    <mergeCell ref="O9:Q9"/>
    <mergeCell ref="O10:Q10"/>
    <mergeCell ref="L10:N10"/>
    <mergeCell ref="L7:N7"/>
  </mergeCells>
  <conditionalFormatting sqref="G13:G15">
    <cfRule type="cellIs" dxfId="38" priority="16" stopIfTrue="1" operator="equal">
      <formula>"P"</formula>
    </cfRule>
    <cfRule type="cellIs" dxfId="37" priority="17" stopIfTrue="1" operator="equal">
      <formula>"N"</formula>
    </cfRule>
    <cfRule type="cellIs" dxfId="36" priority="18" stopIfTrue="1" operator="equal">
      <formula>"G"</formula>
    </cfRule>
  </conditionalFormatting>
  <conditionalFormatting sqref="G16:G17">
    <cfRule type="cellIs" dxfId="35" priority="13" stopIfTrue="1" operator="equal">
      <formula>"P"</formula>
    </cfRule>
    <cfRule type="cellIs" dxfId="34" priority="14" stopIfTrue="1" operator="equal">
      <formula>"N"</formula>
    </cfRule>
    <cfRule type="cellIs" dxfId="33" priority="15" stopIfTrue="1" operator="equal">
      <formula>"G"</formula>
    </cfRule>
  </conditionalFormatting>
  <conditionalFormatting sqref="O13:O15">
    <cfRule type="cellIs" dxfId="32" priority="10" stopIfTrue="1" operator="equal">
      <formula>"P"</formula>
    </cfRule>
    <cfRule type="cellIs" dxfId="31" priority="11" stopIfTrue="1" operator="equal">
      <formula>"N"</formula>
    </cfRule>
    <cfRule type="cellIs" dxfId="30" priority="12" stopIfTrue="1" operator="equal">
      <formula>"G"</formula>
    </cfRule>
  </conditionalFormatting>
  <conditionalFormatting sqref="O16:O17">
    <cfRule type="cellIs" dxfId="29" priority="7" stopIfTrue="1" operator="equal">
      <formula>"P"</formula>
    </cfRule>
    <cfRule type="cellIs" dxfId="28" priority="8" stopIfTrue="1" operator="equal">
      <formula>"N"</formula>
    </cfRule>
    <cfRule type="cellIs" dxfId="27" priority="9" stopIfTrue="1" operator="equal">
      <formula>"G"</formula>
    </cfRule>
  </conditionalFormatting>
  <conditionalFormatting sqref="O27:O29">
    <cfRule type="cellIs" dxfId="26" priority="4" stopIfTrue="1" operator="equal">
      <formula>"P"</formula>
    </cfRule>
    <cfRule type="cellIs" dxfId="25" priority="5" stopIfTrue="1" operator="equal">
      <formula>"N"</formula>
    </cfRule>
    <cfRule type="cellIs" dxfId="24" priority="6" stopIfTrue="1" operator="equal">
      <formula>"G"</formula>
    </cfRule>
  </conditionalFormatting>
  <conditionalFormatting sqref="G27:G29">
    <cfRule type="cellIs" dxfId="23" priority="1" stopIfTrue="1" operator="equal">
      <formula>"P"</formula>
    </cfRule>
    <cfRule type="cellIs" dxfId="22" priority="2" stopIfTrue="1" operator="equal">
      <formula>"N"</formula>
    </cfRule>
    <cfRule type="cellIs" dxfId="21" priority="3" stopIfTrue="1" operator="equal">
      <formula>"G"</formula>
    </cfRule>
  </conditionalFormatting>
  <printOptions horizontalCentered="1"/>
  <pageMargins left="0.39370078740157483" right="0.39370078740157483" top="0.39370078740157483" bottom="0.39370078740157483" header="0.51181102362204722" footer="0.51181102362204722"/>
  <pageSetup paperSize="9" scale="69" orientation="landscape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C14DCC5E-6F42-4C08-86B5-F4CB68F46862}">
          <x14:formula1>
            <xm:f>Menus!$H$2:$H$6</xm:f>
          </x14:formula1>
          <xm:sqref>J3</xm:sqref>
        </x14:dataValidation>
        <x14:dataValidation type="list" allowBlank="1" showInputMessage="1" showErrorMessage="1" xr:uid="{050AC62B-A24E-4C13-9436-DB77689256CB}">
          <x14:formula1>
            <xm:f>Menus!$D$2:$D$6</xm:f>
          </x14:formula1>
          <xm:sqref>G3:H3</xm:sqref>
        </x14:dataValidation>
        <x14:dataValidation type="list" allowBlank="1" showInputMessage="1" showErrorMessage="1" xr:uid="{053BA954-5124-4369-948B-18A016943C65}">
          <x14:formula1>
            <xm:f>Menus!$F$2:$F$10</xm:f>
          </x14:formula1>
          <xm:sqref>C2:D2 D8:F10 D22:F24 L8:N9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Q50"/>
  <sheetViews>
    <sheetView showGridLines="0" showRowColHeaders="0" workbookViewId="0">
      <selection activeCell="K8" sqref="K8"/>
    </sheetView>
  </sheetViews>
  <sheetFormatPr baseColWidth="10" defaultColWidth="11.453125" defaultRowHeight="12.5" x14ac:dyDescent="0.25"/>
  <cols>
    <col min="1" max="1" width="2.7265625" style="4" customWidth="1"/>
    <col min="2" max="2" width="25.7265625" style="4" customWidth="1"/>
    <col min="3" max="3" width="20.7265625" style="4" customWidth="1"/>
    <col min="4" max="9" width="8.7265625" style="4" customWidth="1"/>
    <col min="10" max="10" width="25.7265625" style="4" customWidth="1"/>
    <col min="11" max="11" width="20.7265625" style="4" customWidth="1"/>
    <col min="12" max="16" width="8.7265625" style="4" customWidth="1"/>
    <col min="17" max="16384" width="11.453125" style="4"/>
  </cols>
  <sheetData>
    <row r="2" spans="2:17" ht="36" customHeight="1" x14ac:dyDescent="0.25">
      <c r="B2" s="64" t="s">
        <v>45</v>
      </c>
      <c r="C2" s="119"/>
      <c r="D2" s="120"/>
      <c r="F2" s="64" t="s">
        <v>15</v>
      </c>
      <c r="G2" s="119"/>
      <c r="H2" s="120"/>
      <c r="K2" s="64" t="s">
        <v>47</v>
      </c>
      <c r="L2" s="86" t="str">
        <f>IF(G3="","",IF(G3="N1","30",IF(G3="N2","25",IF(G3="N3","20",IF(G3="R1","15",IF(G3="R2","12"))))))</f>
        <v/>
      </c>
    </row>
    <row r="3" spans="2:17" ht="36" customHeight="1" x14ac:dyDescent="0.25">
      <c r="B3" s="64" t="s">
        <v>46</v>
      </c>
      <c r="C3" s="119" t="s">
        <v>48</v>
      </c>
      <c r="D3" s="120"/>
      <c r="F3" s="64" t="s">
        <v>43</v>
      </c>
      <c r="G3" s="119"/>
      <c r="H3" s="120"/>
      <c r="I3" s="64" t="s">
        <v>16</v>
      </c>
      <c r="J3" s="63"/>
      <c r="K3" s="64" t="s">
        <v>44</v>
      </c>
      <c r="L3" s="86" t="str">
        <f>IF(G3="","",IF(G3="N1","45",IF(G3="N2","50",IF(G3="N3","50",IF(G3="R1","60",IF(G3="R2","50"))))))</f>
        <v/>
      </c>
    </row>
    <row r="4" spans="2:17" ht="12" customHeight="1" thickBot="1" x14ac:dyDescent="0.3">
      <c r="B4" s="5"/>
      <c r="C4" s="6"/>
      <c r="D4" s="1"/>
      <c r="E4" s="3"/>
      <c r="F4" s="7"/>
      <c r="G4" s="2"/>
      <c r="H4" s="2"/>
      <c r="I4" s="8"/>
      <c r="J4" s="8"/>
      <c r="K4" s="8"/>
      <c r="L4" s="8"/>
      <c r="M4" s="8"/>
    </row>
    <row r="5" spans="2:17" ht="25" customHeight="1" thickBot="1" x14ac:dyDescent="0.3">
      <c r="B5" s="121" t="s">
        <v>5</v>
      </c>
      <c r="C5" s="122"/>
      <c r="D5" s="122"/>
      <c r="E5" s="122"/>
      <c r="F5" s="122"/>
      <c r="G5" s="122"/>
      <c r="H5" s="122"/>
      <c r="I5" s="123"/>
      <c r="J5" s="121" t="s">
        <v>6</v>
      </c>
      <c r="K5" s="122"/>
      <c r="L5" s="122"/>
      <c r="M5" s="122"/>
      <c r="N5" s="122"/>
      <c r="O5" s="122"/>
      <c r="P5" s="122"/>
      <c r="Q5" s="123"/>
    </row>
    <row r="6" spans="2:17" ht="10" customHeight="1" thickBot="1" x14ac:dyDescent="0.3">
      <c r="B6" s="9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1"/>
    </row>
    <row r="7" spans="2:17" s="15" customFormat="1" ht="25" customHeight="1" x14ac:dyDescent="0.25">
      <c r="B7" s="12" t="s">
        <v>2</v>
      </c>
      <c r="C7" s="13" t="s">
        <v>3</v>
      </c>
      <c r="D7" s="111" t="s">
        <v>4</v>
      </c>
      <c r="E7" s="111"/>
      <c r="F7" s="111"/>
      <c r="G7" s="117" t="s">
        <v>14</v>
      </c>
      <c r="H7" s="117"/>
      <c r="I7" s="126"/>
      <c r="J7" s="12" t="s">
        <v>2</v>
      </c>
      <c r="K7" s="13" t="s">
        <v>3</v>
      </c>
      <c r="L7" s="111" t="s">
        <v>4</v>
      </c>
      <c r="M7" s="111"/>
      <c r="N7" s="111"/>
      <c r="O7" s="117" t="s">
        <v>14</v>
      </c>
      <c r="P7" s="117"/>
      <c r="Q7" s="118"/>
    </row>
    <row r="8" spans="2:17" s="17" customFormat="1" ht="25" customHeight="1" x14ac:dyDescent="0.35">
      <c r="B8" s="39"/>
      <c r="C8" s="40"/>
      <c r="D8" s="112"/>
      <c r="E8" s="112"/>
      <c r="F8" s="112"/>
      <c r="G8" s="113" t="str">
        <f>IF(I15="","",IF(B14=B8,(D12+D14)/(E12+E14),(D12+D15)/(E12+E15)))</f>
        <v/>
      </c>
      <c r="H8" s="113"/>
      <c r="I8" s="127"/>
      <c r="J8" s="39"/>
      <c r="K8" s="40"/>
      <c r="L8" s="112"/>
      <c r="M8" s="112"/>
      <c r="N8" s="112"/>
      <c r="O8" s="113" t="str">
        <f>IF(Q15="","",IF(J14=J8,(D13+L14)/(E13+M14),(D13+L15)/(E13+M15)))</f>
        <v/>
      </c>
      <c r="P8" s="113"/>
      <c r="Q8" s="114"/>
    </row>
    <row r="9" spans="2:17" s="17" customFormat="1" ht="25" customHeight="1" thickBot="1" x14ac:dyDescent="0.4">
      <c r="B9" s="41"/>
      <c r="C9" s="42"/>
      <c r="D9" s="112"/>
      <c r="E9" s="112"/>
      <c r="F9" s="112"/>
      <c r="G9" s="115" t="str">
        <f>IF(I15="","",IF(B14=B9,(L12+D14)/(M12+E14),(L12+D15)/(M12+E15)))</f>
        <v/>
      </c>
      <c r="H9" s="115"/>
      <c r="I9" s="130"/>
      <c r="J9" s="39"/>
      <c r="K9" s="40"/>
      <c r="L9" s="112"/>
      <c r="M9" s="112"/>
      <c r="N9" s="112"/>
      <c r="O9" s="113" t="str">
        <f>IF(Q15="","",IF(J14=J9,(L13+L14)/(M13+M14),(L13+L15)/(M13+M15)))</f>
        <v/>
      </c>
      <c r="P9" s="113"/>
      <c r="Q9" s="114"/>
    </row>
    <row r="10" spans="2:17" ht="10" customHeight="1" thickBot="1" x14ac:dyDescent="0.3">
      <c r="B10" s="18"/>
      <c r="D10" s="106"/>
      <c r="E10" s="106"/>
      <c r="F10" s="106"/>
      <c r="J10" s="128"/>
      <c r="K10" s="129"/>
      <c r="L10" s="129"/>
      <c r="M10" s="38"/>
      <c r="N10" s="43"/>
      <c r="O10" s="43"/>
      <c r="P10" s="43"/>
      <c r="Q10" s="44"/>
    </row>
    <row r="11" spans="2:17" ht="30" customHeight="1" x14ac:dyDescent="0.25">
      <c r="B11" s="102" t="s">
        <v>8</v>
      </c>
      <c r="C11" s="103"/>
      <c r="D11" s="45" t="s">
        <v>10</v>
      </c>
      <c r="E11" s="45" t="s">
        <v>0</v>
      </c>
      <c r="F11" s="45" t="s">
        <v>11</v>
      </c>
      <c r="G11" s="20" t="s">
        <v>13</v>
      </c>
      <c r="H11" s="20" t="s">
        <v>1</v>
      </c>
      <c r="I11" s="53" t="s">
        <v>12</v>
      </c>
      <c r="J11" s="104" t="s">
        <v>9</v>
      </c>
      <c r="K11" s="105"/>
      <c r="L11" s="46" t="s">
        <v>10</v>
      </c>
      <c r="M11" s="46" t="s">
        <v>0</v>
      </c>
      <c r="N11" s="46" t="s">
        <v>11</v>
      </c>
      <c r="O11" s="21" t="s">
        <v>13</v>
      </c>
      <c r="P11" s="21" t="s">
        <v>1</v>
      </c>
      <c r="Q11" s="22" t="s">
        <v>12</v>
      </c>
    </row>
    <row r="12" spans="2:17" s="17" customFormat="1" ht="25" customHeight="1" x14ac:dyDescent="0.35">
      <c r="B12" s="23" t="str">
        <f>IF(B8="","",B8)</f>
        <v/>
      </c>
      <c r="C12" s="24" t="str">
        <f>IF(C8="","",C8)</f>
        <v/>
      </c>
      <c r="D12" s="47"/>
      <c r="E12" s="47"/>
      <c r="F12" s="47"/>
      <c r="G12" s="49" t="str">
        <f>IF(L12="","",IF(D12&gt;L12,"G",IF(D12&lt;L12,"P","N")))</f>
        <v/>
      </c>
      <c r="H12" s="27" t="str">
        <f>IF(G12="","",IF(G12="G",3,IF(G12="N",2,1)))</f>
        <v/>
      </c>
      <c r="I12" s="75" t="str">
        <f>IF(ISNUMBER(D12),D12/E12,"")</f>
        <v/>
      </c>
      <c r="J12" s="55" t="str">
        <f>IF(B9="","",B9)</f>
        <v/>
      </c>
      <c r="K12" s="29" t="str">
        <f>IF(C9="","",C9)</f>
        <v/>
      </c>
      <c r="L12" s="47"/>
      <c r="M12" s="31" t="str">
        <f>IF(ISNUMBER(E12),E12,"")</f>
        <v/>
      </c>
      <c r="N12" s="47"/>
      <c r="O12" s="51" t="str">
        <f>IF(L12="","",IF(G12="P","G",IF(G12="G","P","N")))</f>
        <v/>
      </c>
      <c r="P12" s="31" t="str">
        <f>IF(O12="","",IF(O12="G",3,IF(O12="N",2,1)))</f>
        <v/>
      </c>
      <c r="Q12" s="73" t="str">
        <f>IF(ISNUMBER(L12),L12/M12,"")</f>
        <v/>
      </c>
    </row>
    <row r="13" spans="2:17" s="17" customFormat="1" ht="25" customHeight="1" x14ac:dyDescent="0.35">
      <c r="B13" s="23" t="str">
        <f>IF(J8="","",J8)</f>
        <v/>
      </c>
      <c r="C13" s="24" t="str">
        <f>IF(K8="","",K8)</f>
        <v/>
      </c>
      <c r="D13" s="47"/>
      <c r="E13" s="47"/>
      <c r="F13" s="47"/>
      <c r="G13" s="49" t="str">
        <f>IF(L13="","",IF(D13&gt;L13,"G",IF(D13&lt;L13,"P","N")))</f>
        <v/>
      </c>
      <c r="H13" s="27" t="str">
        <f>IF(G13="","",IF(G13="G",3,IF(G13="N",2,1)))</f>
        <v/>
      </c>
      <c r="I13" s="75" t="str">
        <f>IF(ISNUMBER(D13),D13/E13,"")</f>
        <v/>
      </c>
      <c r="J13" s="55" t="str">
        <f>IF(J9="","",J9)</f>
        <v/>
      </c>
      <c r="K13" s="29" t="str">
        <f>IF(K9="","",K9)</f>
        <v/>
      </c>
      <c r="L13" s="47"/>
      <c r="M13" s="31" t="str">
        <f>IF(ISNUMBER(E13),E13,"")</f>
        <v/>
      </c>
      <c r="N13" s="47"/>
      <c r="O13" s="51" t="str">
        <f>IF(L13="","",IF(G13="P","G",IF(G13="G","P","N")))</f>
        <v/>
      </c>
      <c r="P13" s="31" t="str">
        <f>IF(O13="","",IF(O13="G",3,IF(O13="N",2,1)))</f>
        <v/>
      </c>
      <c r="Q13" s="73" t="str">
        <f>IF(ISNUMBER(L13),L13/M13,"")</f>
        <v/>
      </c>
    </row>
    <row r="14" spans="2:17" s="17" customFormat="1" ht="25" customHeight="1" x14ac:dyDescent="0.35">
      <c r="B14" s="23" t="str">
        <f>IF(L12="","",IF(O12="G",B9,IF(AND(O12="N",P12&gt;H12),B9,IF(AND(O12="N",P12&lt;=H12),B8,IF(O12="P",B8)))))</f>
        <v/>
      </c>
      <c r="C14" s="24" t="str">
        <f>IF(L12="","",IF(B14=B8,C8,C9))</f>
        <v/>
      </c>
      <c r="D14" s="47"/>
      <c r="E14" s="47"/>
      <c r="F14" s="47"/>
      <c r="G14" s="49" t="str">
        <f>IF(L14="","",IF(D14&gt;L14,"G",IF(D14&lt;L14,"P","N")))</f>
        <v/>
      </c>
      <c r="H14" s="27" t="str">
        <f>IF(G14="","",IF(G14="G",3,IF(G14="N",2,1)))</f>
        <v/>
      </c>
      <c r="I14" s="75" t="str">
        <f>IF(ISNUMBER(D14),D14/E14,"")</f>
        <v/>
      </c>
      <c r="J14" s="55" t="str">
        <f>IF(L13="","",IF(O13="G",J8,IF(AND(O13="N",P13&gt;H13),J8,IF(AND(O13="N",P13&lt;=H13),J9,IF(O13="P",J9)))))</f>
        <v/>
      </c>
      <c r="K14" s="29" t="str">
        <f>IF(L13="","",IF(L13="G",K8,K9))</f>
        <v/>
      </c>
      <c r="L14" s="47"/>
      <c r="M14" s="31" t="str">
        <f>IF(ISNUMBER(E14),E14,"")</f>
        <v/>
      </c>
      <c r="N14" s="47"/>
      <c r="O14" s="51" t="str">
        <f>IF(L14="","",IF(G14="P","G",IF(G14="G","P","N")))</f>
        <v/>
      </c>
      <c r="P14" s="31" t="str">
        <f>IF(O14="","",IF(O14="G",3,IF(O14="N",2,1)))</f>
        <v/>
      </c>
      <c r="Q14" s="73" t="str">
        <f>IF(ISNUMBER(L14),L14/M14,"")</f>
        <v/>
      </c>
    </row>
    <row r="15" spans="2:17" s="17" customFormat="1" ht="25" customHeight="1" thickBot="1" x14ac:dyDescent="0.4">
      <c r="B15" s="25" t="str">
        <f>IF(B14="","",IF(B14=B8,B9,B8))</f>
        <v/>
      </c>
      <c r="C15" s="26" t="str">
        <f>IF(B15="","",IF(B15=B8,C8,C8))</f>
        <v/>
      </c>
      <c r="D15" s="48"/>
      <c r="E15" s="48"/>
      <c r="F15" s="48"/>
      <c r="G15" s="50" t="str">
        <f>IF(L15="","",IF(D15&gt;L15,"G",IF(D15&lt;L15,"P","N")))</f>
        <v/>
      </c>
      <c r="H15" s="28" t="str">
        <f>IF(G15="","",IF(G15="G",3,IF(G15="N",2,1)))</f>
        <v/>
      </c>
      <c r="I15" s="76" t="str">
        <f>IF(ISNUMBER(D15),D15/E15,"")</f>
        <v/>
      </c>
      <c r="J15" s="56" t="str">
        <f>IF(J14="","",IF(J14=J8,J9,J8))</f>
        <v/>
      </c>
      <c r="K15" s="30" t="str">
        <f>IF(J15="","",IF(J15=J8,K8,K9))</f>
        <v/>
      </c>
      <c r="L15" s="48"/>
      <c r="M15" s="32" t="str">
        <f>IF(ISNUMBER(E15),E15,"")</f>
        <v/>
      </c>
      <c r="N15" s="48"/>
      <c r="O15" s="52" t="str">
        <f>IF(L15="","",IF(G15="P","G",IF(G15="G","P","N")))</f>
        <v/>
      </c>
      <c r="P15" s="32" t="str">
        <f>IF(O15="","",IF(O15="G",3,IF(O15="N",2,1)))</f>
        <v/>
      </c>
      <c r="Q15" s="74" t="str">
        <f>IF(ISNUMBER(L15),L15/M15,"")</f>
        <v/>
      </c>
    </row>
    <row r="16" spans="2:17" ht="25" customHeight="1" thickBot="1" x14ac:dyDescent="0.3">
      <c r="B16" s="5"/>
      <c r="C16" s="6"/>
      <c r="D16" s="1"/>
      <c r="E16" s="3"/>
      <c r="F16" s="7"/>
      <c r="G16" s="2"/>
      <c r="H16" s="2"/>
      <c r="I16" s="8"/>
      <c r="J16" s="8"/>
      <c r="K16" s="8"/>
      <c r="L16" s="8"/>
      <c r="M16" s="8"/>
    </row>
    <row r="17" spans="2:17" ht="25" customHeight="1" thickBot="1" x14ac:dyDescent="0.3">
      <c r="B17" s="107" t="s">
        <v>7</v>
      </c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9"/>
    </row>
    <row r="18" spans="2:17" ht="10" customHeight="1" thickBot="1" x14ac:dyDescent="0.3">
      <c r="B18" s="18"/>
      <c r="D18" s="106"/>
      <c r="E18" s="106"/>
      <c r="F18" s="106"/>
      <c r="J18" s="106"/>
      <c r="K18" s="106"/>
      <c r="L18" s="106"/>
      <c r="M18" s="14"/>
      <c r="Q18" s="19"/>
    </row>
    <row r="19" spans="2:17" s="17" customFormat="1" ht="25" customHeight="1" x14ac:dyDescent="0.35">
      <c r="B19" s="12" t="s">
        <v>2</v>
      </c>
      <c r="C19" s="79" t="s">
        <v>3</v>
      </c>
      <c r="D19" s="111" t="s">
        <v>4</v>
      </c>
      <c r="E19" s="111"/>
      <c r="F19" s="111"/>
      <c r="G19" s="117" t="s">
        <v>14</v>
      </c>
      <c r="H19" s="117"/>
      <c r="I19" s="118"/>
      <c r="J19" s="69"/>
      <c r="K19" s="69"/>
      <c r="L19" s="69"/>
      <c r="M19" s="69"/>
      <c r="N19" s="69"/>
      <c r="O19" s="15"/>
      <c r="P19" s="15"/>
      <c r="Q19" s="36"/>
    </row>
    <row r="20" spans="2:17" s="17" customFormat="1" ht="25" customHeight="1" x14ac:dyDescent="0.35">
      <c r="B20" s="39"/>
      <c r="C20" s="40"/>
      <c r="D20" s="112"/>
      <c r="E20" s="112"/>
      <c r="F20" s="112"/>
      <c r="G20" s="113" t="str">
        <f>IF(ISNUMBER(I26),(D26+D27)/(E26+E27),"")</f>
        <v/>
      </c>
      <c r="H20" s="113"/>
      <c r="I20" s="114"/>
      <c r="J20" s="70"/>
      <c r="K20" s="70"/>
      <c r="L20" s="70"/>
      <c r="M20" s="70"/>
      <c r="N20" s="70"/>
      <c r="Q20" s="37"/>
    </row>
    <row r="21" spans="2:17" s="17" customFormat="1" ht="25" customHeight="1" x14ac:dyDescent="0.35">
      <c r="B21" s="39"/>
      <c r="C21" s="40"/>
      <c r="D21" s="112"/>
      <c r="E21" s="112"/>
      <c r="F21" s="112"/>
      <c r="G21" s="113" t="str">
        <f>IF(Q27="","",IF(J26=B21,(D25+L26)/(E25+M26),(D25+L27)/(E25+M27)))</f>
        <v/>
      </c>
      <c r="H21" s="113"/>
      <c r="I21" s="114"/>
      <c r="J21" s="70"/>
      <c r="K21" s="70"/>
      <c r="L21" s="70"/>
      <c r="M21" s="70"/>
      <c r="N21" s="70"/>
      <c r="Q21" s="37"/>
    </row>
    <row r="22" spans="2:17" s="17" customFormat="1" ht="25" customHeight="1" thickBot="1" x14ac:dyDescent="0.4">
      <c r="B22" s="41"/>
      <c r="C22" s="42"/>
      <c r="D22" s="110"/>
      <c r="E22" s="110"/>
      <c r="F22" s="110"/>
      <c r="G22" s="115" t="str">
        <f>IF(Q27="","",IF(J26=B22,(L25+L26)/(M25+M26),(L25+L27)/(M25+M27)))</f>
        <v/>
      </c>
      <c r="H22" s="115"/>
      <c r="I22" s="116"/>
      <c r="J22" s="70"/>
      <c r="K22" s="70"/>
      <c r="L22" s="70"/>
      <c r="M22" s="70"/>
      <c r="N22" s="70"/>
      <c r="Q22" s="37"/>
    </row>
    <row r="23" spans="2:17" ht="10" customHeight="1" thickBot="1" x14ac:dyDescent="0.3">
      <c r="B23" s="18"/>
      <c r="D23" s="106"/>
      <c r="E23" s="106"/>
      <c r="F23" s="106"/>
      <c r="J23" s="106"/>
      <c r="K23" s="106"/>
      <c r="L23" s="106"/>
      <c r="M23" s="69"/>
      <c r="Q23" s="19"/>
    </row>
    <row r="24" spans="2:17" ht="30" customHeight="1" x14ac:dyDescent="0.25">
      <c r="B24" s="102" t="s">
        <v>8</v>
      </c>
      <c r="C24" s="103"/>
      <c r="D24" s="65" t="s">
        <v>10</v>
      </c>
      <c r="E24" s="65" t="s">
        <v>0</v>
      </c>
      <c r="F24" s="65" t="s">
        <v>11</v>
      </c>
      <c r="G24" s="20" t="s">
        <v>13</v>
      </c>
      <c r="H24" s="20" t="s">
        <v>1</v>
      </c>
      <c r="I24" s="54" t="s">
        <v>12</v>
      </c>
      <c r="J24" s="104" t="s">
        <v>9</v>
      </c>
      <c r="K24" s="105"/>
      <c r="L24" s="66" t="s">
        <v>10</v>
      </c>
      <c r="M24" s="66" t="s">
        <v>0</v>
      </c>
      <c r="N24" s="66" t="s">
        <v>11</v>
      </c>
      <c r="O24" s="21" t="s">
        <v>13</v>
      </c>
      <c r="P24" s="21" t="s">
        <v>1</v>
      </c>
      <c r="Q24" s="22" t="s">
        <v>12</v>
      </c>
    </row>
    <row r="25" spans="2:17" s="17" customFormat="1" ht="25" customHeight="1" x14ac:dyDescent="0.35">
      <c r="B25" s="23" t="str">
        <f>IF(B21="","",B21)</f>
        <v/>
      </c>
      <c r="C25" s="24" t="str">
        <f>IF(C21="","",C21)</f>
        <v/>
      </c>
      <c r="D25" s="67"/>
      <c r="E25" s="67"/>
      <c r="F25" s="67"/>
      <c r="G25" s="49" t="str">
        <f>IF(L25="","",IF(D25&gt;L25,"G",IF(D25&lt;L25,"P","N")))</f>
        <v/>
      </c>
      <c r="H25" s="27" t="str">
        <f>IF(G25="","",IF(G25="G",3,IF(G25="N",2,1)))</f>
        <v/>
      </c>
      <c r="I25" s="71" t="str">
        <f>IF(ISNUMBER(D25),D25/E25,"")</f>
        <v/>
      </c>
      <c r="J25" s="55" t="str">
        <f>IF(B22="","",B22)</f>
        <v/>
      </c>
      <c r="K25" s="29" t="str">
        <f>IF(C22="","",C22)</f>
        <v/>
      </c>
      <c r="L25" s="67"/>
      <c r="M25" s="31" t="str">
        <f>IF(ISNUMBER(E25),E25,"")</f>
        <v/>
      </c>
      <c r="N25" s="67"/>
      <c r="O25" s="51" t="str">
        <f>IF(L25="","",IF(G25="P","G",IF(G25="G","P","N")))</f>
        <v/>
      </c>
      <c r="P25" s="31" t="str">
        <f>IF(O25="","",IF(O25="G",3,IF(O25="N",2,1)))</f>
        <v/>
      </c>
      <c r="Q25" s="73" t="str">
        <f>IF(ISNUMBER(L25),L25/M25,"")</f>
        <v/>
      </c>
    </row>
    <row r="26" spans="2:17" s="17" customFormat="1" ht="25" customHeight="1" x14ac:dyDescent="0.35">
      <c r="B26" s="23" t="str">
        <f>IF(B20="","",B20)</f>
        <v/>
      </c>
      <c r="C26" s="24" t="str">
        <f>IF(C20="","",C20)</f>
        <v/>
      </c>
      <c r="D26" s="67"/>
      <c r="E26" s="67"/>
      <c r="F26" s="67"/>
      <c r="G26" s="49" t="str">
        <f>IF(L26="","",IF(D26&gt;L26,"G",IF(D26&lt;L26,"P","N")))</f>
        <v/>
      </c>
      <c r="H26" s="27" t="str">
        <f>IF(G26="","",IF(G26="G",3,IF(G26="N",2,1)))</f>
        <v/>
      </c>
      <c r="I26" s="71" t="str">
        <f>IF(ISNUMBER(D26),D26/E26,"")</f>
        <v/>
      </c>
      <c r="J26" s="55" t="str">
        <f>IF(L25="","",IF(O25="G",B21,IF(AND(O25="N",N25&gt;F25),B21,IF(AND(O25="N",N25&lt;=F25),B22,IF(O25="P",B22)))))</f>
        <v/>
      </c>
      <c r="K26" s="29" t="str">
        <f>IF(J26="","",IF(J26=B21,C21,C22))</f>
        <v/>
      </c>
      <c r="L26" s="67"/>
      <c r="M26" s="31" t="str">
        <f>IF(ISNUMBER(E26),E26,"")</f>
        <v/>
      </c>
      <c r="N26" s="67"/>
      <c r="O26" s="51" t="str">
        <f>IF(L26="","",IF(G26="P","G",IF(G26="G","P","N")))</f>
        <v/>
      </c>
      <c r="P26" s="31" t="str">
        <f>IF(O26="","",IF(O26="G",3,IF(O26="N",2,1)))</f>
        <v/>
      </c>
      <c r="Q26" s="73" t="str">
        <f>IF(ISNUMBER(L26),L26/M26,"")</f>
        <v/>
      </c>
    </row>
    <row r="27" spans="2:17" s="17" customFormat="1" ht="25" customHeight="1" thickBot="1" x14ac:dyDescent="0.4">
      <c r="B27" s="25" t="str">
        <f>IF(B20="","",B20)</f>
        <v/>
      </c>
      <c r="C27" s="26" t="str">
        <f>IF(C20="","",C20)</f>
        <v/>
      </c>
      <c r="D27" s="68"/>
      <c r="E27" s="68"/>
      <c r="F27" s="68"/>
      <c r="G27" s="50" t="str">
        <f>IF(L27="","",IF(D27&gt;L27,"G",IF(D27&lt;L27,"P","N")))</f>
        <v/>
      </c>
      <c r="H27" s="28" t="str">
        <f>IF(G27="","",IF(G27="G",3,IF(G27="N",2,1)))</f>
        <v/>
      </c>
      <c r="I27" s="72" t="str">
        <f>IF(ISNUMBER(D27),D27/E27,"")</f>
        <v/>
      </c>
      <c r="J27" s="56" t="str">
        <f>IF(J26="","",IF(J26=B21,B22,B21))</f>
        <v/>
      </c>
      <c r="K27" s="30" t="str">
        <f>IF(K26="","",IF(K26=C21,C22,C21))</f>
        <v/>
      </c>
      <c r="L27" s="68"/>
      <c r="M27" s="32" t="str">
        <f>IF(ISNUMBER(E27),E27,"")</f>
        <v/>
      </c>
      <c r="N27" s="68"/>
      <c r="O27" s="52" t="str">
        <f>IF(L27="","",IF(G27="P","G",IF(G27="G","P","N")))</f>
        <v/>
      </c>
      <c r="P27" s="32" t="str">
        <f>IF(O27="","",IF(O27="G",3,IF(O27="N",2,1)))</f>
        <v/>
      </c>
      <c r="Q27" s="74" t="str">
        <f>IF(ISNUMBER(L27),L27/M27,"")</f>
        <v/>
      </c>
    </row>
    <row r="28" spans="2:17" ht="25" customHeight="1" x14ac:dyDescent="0.25"/>
    <row r="29" spans="2:17" ht="18" customHeight="1" x14ac:dyDescent="0.25"/>
    <row r="30" spans="2:17" ht="18" customHeight="1" x14ac:dyDescent="0.25"/>
    <row r="32" spans="2:17" ht="32.15" customHeight="1" x14ac:dyDescent="0.25"/>
    <row r="33" ht="18" customHeight="1" x14ac:dyDescent="0.25"/>
    <row r="34" ht="18" customHeight="1" x14ac:dyDescent="0.25"/>
    <row r="36" ht="32.15" customHeight="1" x14ac:dyDescent="0.25"/>
    <row r="37" ht="18" customHeight="1" x14ac:dyDescent="0.25"/>
    <row r="38" ht="18" customHeight="1" x14ac:dyDescent="0.25"/>
    <row r="39" ht="22" customHeight="1" x14ac:dyDescent="0.25"/>
    <row r="40" ht="32.15" customHeight="1" x14ac:dyDescent="0.25"/>
    <row r="41" ht="18" customHeight="1" x14ac:dyDescent="0.25"/>
    <row r="42" ht="18" customHeight="1" x14ac:dyDescent="0.25"/>
    <row r="44" ht="32.15" customHeight="1" x14ac:dyDescent="0.25"/>
    <row r="45" ht="18" customHeight="1" x14ac:dyDescent="0.25"/>
    <row r="46" ht="18" customHeight="1" x14ac:dyDescent="0.25"/>
    <row r="48" ht="32.15" customHeight="1" x14ac:dyDescent="0.25"/>
    <row r="49" ht="18" customHeight="1" x14ac:dyDescent="0.25"/>
    <row r="50" ht="18" customHeight="1" x14ac:dyDescent="0.25"/>
  </sheetData>
  <sheetProtection sheet="1" objects="1" scenarios="1" selectLockedCells="1"/>
  <protectedRanges>
    <protectedRange sqref="B20:F22" name="Plage1_2"/>
    <protectedRange sqref="D8:F9" name="Plage1_2_1"/>
    <protectedRange sqref="L8:N9" name="Plage1_2_2"/>
  </protectedRanges>
  <mergeCells count="37">
    <mergeCell ref="O8:Q8"/>
    <mergeCell ref="J5:Q5"/>
    <mergeCell ref="D7:F7"/>
    <mergeCell ref="G7:I7"/>
    <mergeCell ref="L7:N7"/>
    <mergeCell ref="O7:Q7"/>
    <mergeCell ref="J23:L23"/>
    <mergeCell ref="B24:C24"/>
    <mergeCell ref="J24:K24"/>
    <mergeCell ref="D20:F20"/>
    <mergeCell ref="D21:F21"/>
    <mergeCell ref="D22:F22"/>
    <mergeCell ref="D23:F23"/>
    <mergeCell ref="G21:I21"/>
    <mergeCell ref="G22:I22"/>
    <mergeCell ref="D19:F19"/>
    <mergeCell ref="G19:I19"/>
    <mergeCell ref="L9:N9"/>
    <mergeCell ref="G20:I20"/>
    <mergeCell ref="D18:F18"/>
    <mergeCell ref="D9:F9"/>
    <mergeCell ref="D10:F10"/>
    <mergeCell ref="B17:Q17"/>
    <mergeCell ref="B11:C11"/>
    <mergeCell ref="J10:L10"/>
    <mergeCell ref="O9:Q9"/>
    <mergeCell ref="J11:K11"/>
    <mergeCell ref="G9:I9"/>
    <mergeCell ref="C2:D2"/>
    <mergeCell ref="G2:H2"/>
    <mergeCell ref="C3:D3"/>
    <mergeCell ref="G3:H3"/>
    <mergeCell ref="J18:L18"/>
    <mergeCell ref="D8:F8"/>
    <mergeCell ref="G8:I8"/>
    <mergeCell ref="B5:I5"/>
    <mergeCell ref="L8:N8"/>
  </mergeCells>
  <conditionalFormatting sqref="G12:G14">
    <cfRule type="cellIs" dxfId="20" priority="22" stopIfTrue="1" operator="equal">
      <formula>"P"</formula>
    </cfRule>
    <cfRule type="cellIs" dxfId="19" priority="23" stopIfTrue="1" operator="equal">
      <formula>"N"</formula>
    </cfRule>
    <cfRule type="cellIs" dxfId="18" priority="24" stopIfTrue="1" operator="equal">
      <formula>"G"</formula>
    </cfRule>
  </conditionalFormatting>
  <conditionalFormatting sqref="G15">
    <cfRule type="cellIs" dxfId="17" priority="19" stopIfTrue="1" operator="equal">
      <formula>"P"</formula>
    </cfRule>
    <cfRule type="cellIs" dxfId="16" priority="20" stopIfTrue="1" operator="equal">
      <formula>"N"</formula>
    </cfRule>
    <cfRule type="cellIs" dxfId="15" priority="21" stopIfTrue="1" operator="equal">
      <formula>"G"</formula>
    </cfRule>
  </conditionalFormatting>
  <conditionalFormatting sqref="O12:O14">
    <cfRule type="cellIs" dxfId="14" priority="16" stopIfTrue="1" operator="equal">
      <formula>"P"</formula>
    </cfRule>
    <cfRule type="cellIs" dxfId="13" priority="17" stopIfTrue="1" operator="equal">
      <formula>"N"</formula>
    </cfRule>
    <cfRule type="cellIs" dxfId="12" priority="18" stopIfTrue="1" operator="equal">
      <formula>"G"</formula>
    </cfRule>
  </conditionalFormatting>
  <conditionalFormatting sqref="O15">
    <cfRule type="cellIs" dxfId="11" priority="13" stopIfTrue="1" operator="equal">
      <formula>"P"</formula>
    </cfRule>
    <cfRule type="cellIs" dxfId="10" priority="14" stopIfTrue="1" operator="equal">
      <formula>"N"</formula>
    </cfRule>
    <cfRule type="cellIs" dxfId="9" priority="15" stopIfTrue="1" operator="equal">
      <formula>"G"</formula>
    </cfRule>
  </conditionalFormatting>
  <conditionalFormatting sqref="O25:O27">
    <cfRule type="cellIs" dxfId="8" priority="4" stopIfTrue="1" operator="equal">
      <formula>"P"</formula>
    </cfRule>
    <cfRule type="cellIs" dxfId="7" priority="5" stopIfTrue="1" operator="equal">
      <formula>"N"</formula>
    </cfRule>
    <cfRule type="cellIs" dxfId="6" priority="6" stopIfTrue="1" operator="equal">
      <formula>"G"</formula>
    </cfRule>
  </conditionalFormatting>
  <conditionalFormatting sqref="G25:G27">
    <cfRule type="cellIs" dxfId="5" priority="1" stopIfTrue="1" operator="equal">
      <formula>"P"</formula>
    </cfRule>
    <cfRule type="cellIs" dxfId="4" priority="2" stopIfTrue="1" operator="equal">
      <formula>"N"</formula>
    </cfRule>
    <cfRule type="cellIs" dxfId="3" priority="3" stopIfTrue="1" operator="equal">
      <formula>"G"</formula>
    </cfRule>
  </conditionalFormatting>
  <printOptions horizontalCentered="1"/>
  <pageMargins left="0.39370078740157483" right="0.39370078740157483" top="0.39370078740157483" bottom="0.39370078740157483" header="0.51181102362204722" footer="0.51181102362204722"/>
  <pageSetup paperSize="9" scale="69" orientation="landscape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488956EF-E0D4-4E00-8547-5749FB8B138D}">
          <x14:formula1>
            <xm:f>Menus!$H$2:$H$6</xm:f>
          </x14:formula1>
          <xm:sqref>J3</xm:sqref>
        </x14:dataValidation>
        <x14:dataValidation type="list" allowBlank="1" showInputMessage="1" showErrorMessage="1" xr:uid="{C95ABE7B-EC4B-4AE9-9761-B2185278B558}">
          <x14:formula1>
            <xm:f>Menus!$D$2:$D$6</xm:f>
          </x14:formula1>
          <xm:sqref>G3:H3</xm:sqref>
        </x14:dataValidation>
        <x14:dataValidation type="list" allowBlank="1" showInputMessage="1" showErrorMessage="1" xr:uid="{17BD5590-D6B3-47A8-B568-B08CEAA83DD1}">
          <x14:formula1>
            <xm:f>Menus!$F$2:$F$10</xm:f>
          </x14:formula1>
          <xm:sqref>C2:D2 D20:F22 D8:F9 L8:N9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497668-079B-43C4-87BC-12749B29F007}">
  <sheetPr>
    <pageSetUpPr fitToPage="1"/>
  </sheetPr>
  <dimension ref="B2:Q35"/>
  <sheetViews>
    <sheetView tabSelected="1" zoomScaleNormal="100" workbookViewId="0">
      <selection activeCell="L13" sqref="L13"/>
    </sheetView>
  </sheetViews>
  <sheetFormatPr baseColWidth="10" defaultColWidth="11.453125" defaultRowHeight="12.5" x14ac:dyDescent="0.25"/>
  <cols>
    <col min="1" max="1" width="2.7265625" style="4" customWidth="1"/>
    <col min="2" max="2" width="25.7265625" style="4" customWidth="1"/>
    <col min="3" max="3" width="20.7265625" style="4" customWidth="1"/>
    <col min="4" max="9" width="8.7265625" style="4" customWidth="1"/>
    <col min="10" max="10" width="25.7265625" style="4" customWidth="1"/>
    <col min="11" max="11" width="20.7265625" style="4" customWidth="1"/>
    <col min="12" max="16" width="8.7265625" style="4" customWidth="1"/>
    <col min="17" max="16384" width="11.453125" style="4"/>
  </cols>
  <sheetData>
    <row r="2" spans="2:17" ht="36" customHeight="1" x14ac:dyDescent="0.25">
      <c r="B2" s="64" t="s">
        <v>45</v>
      </c>
      <c r="C2" s="119"/>
      <c r="D2" s="120"/>
      <c r="F2" s="64" t="s">
        <v>15</v>
      </c>
      <c r="G2" s="119"/>
      <c r="H2" s="120"/>
      <c r="I2" s="131" t="s">
        <v>49</v>
      </c>
      <c r="J2" s="132"/>
      <c r="K2" s="64" t="s">
        <v>47</v>
      </c>
      <c r="L2" s="96" t="str">
        <f>IF(C3="","",IF(C3="LIBRE N1","200",IF(C3="LIBRE N3","150",IF(C3="LIBRE R1","120",IF(C3="LIBRE R2","80",IF(C3="LIBRE R3","60",IF(C3="LIBRE R4","40",IF(C3="CADRE N1","150",IF(C3="CADRE N2","100",IF(C3="CADRE N3","100",IF(C3="CADRE R1","60",IF(C3="BANDE N1","80",IF(C3="BANDE N3","60",IF(C3="BANDE R1","50",IF(C3="BANDE R2","30")))))))))))))))</f>
        <v/>
      </c>
    </row>
    <row r="3" spans="2:17" ht="36" customHeight="1" x14ac:dyDescent="0.25">
      <c r="B3" s="97" t="s">
        <v>50</v>
      </c>
      <c r="C3" s="119"/>
      <c r="D3" s="120"/>
      <c r="F3" s="64" t="s">
        <v>16</v>
      </c>
      <c r="G3" s="119"/>
      <c r="H3" s="119"/>
      <c r="I3" s="131"/>
      <c r="J3" s="132"/>
      <c r="K3" s="64" t="s">
        <v>44</v>
      </c>
      <c r="L3" s="96" t="str">
        <f>IF(C3="","",IF(C3="LIBRE N1","20",IF(C3="LIBRE N3","20",IF(C3="LIBRE R1","25",IF(C3="LIBRE R2","30",IF(C3="LIBRE R3","35",IF(C3="LIBRE R4","40",IF(C3="CADRE N1","15",IF(C3="CADRE N2","20",IF(C3="CADRE N3","250",IF(C3="CADRE R1","25",IF(C3="BANDE N1","25",IF(C3="BANDE N3","35",IF(C3="BANDE R1","35",IF(C3="BANDE R2","35")))))))))))))))</f>
        <v/>
      </c>
    </row>
    <row r="4" spans="2:17" ht="12" customHeight="1" thickBot="1" x14ac:dyDescent="0.3">
      <c r="B4" s="5"/>
      <c r="C4" s="6"/>
      <c r="D4" s="1"/>
      <c r="E4" s="3"/>
      <c r="F4" s="7"/>
      <c r="G4" s="2"/>
      <c r="H4" s="2"/>
      <c r="I4" s="8"/>
      <c r="J4" s="8"/>
      <c r="K4" s="8"/>
      <c r="L4" s="8"/>
      <c r="M4" s="8"/>
    </row>
    <row r="5" spans="2:17" ht="25" customHeight="1" thickBot="1" x14ac:dyDescent="0.3">
      <c r="B5" s="107" t="s">
        <v>5</v>
      </c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9"/>
    </row>
    <row r="6" spans="2:17" ht="10" customHeight="1" thickBot="1" x14ac:dyDescent="0.3">
      <c r="B6" s="9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1"/>
    </row>
    <row r="7" spans="2:17" s="15" customFormat="1" ht="25" customHeight="1" x14ac:dyDescent="0.25">
      <c r="B7" s="12" t="s">
        <v>2</v>
      </c>
      <c r="C7" s="91" t="s">
        <v>3</v>
      </c>
      <c r="D7" s="111" t="s">
        <v>4</v>
      </c>
      <c r="E7" s="111"/>
      <c r="F7" s="111"/>
      <c r="G7" s="117" t="s">
        <v>14</v>
      </c>
      <c r="H7" s="117"/>
      <c r="I7" s="118"/>
      <c r="J7" s="89"/>
      <c r="K7" s="89"/>
      <c r="L7" s="89"/>
      <c r="M7" s="89"/>
      <c r="N7" s="89"/>
      <c r="Q7" s="36"/>
    </row>
    <row r="8" spans="2:17" s="17" customFormat="1" ht="25" customHeight="1" x14ac:dyDescent="0.35">
      <c r="B8" s="39"/>
      <c r="C8" s="40"/>
      <c r="D8" s="112"/>
      <c r="E8" s="112"/>
      <c r="F8" s="112"/>
      <c r="G8" s="113" t="str">
        <f>IF(ISNUMBER(Q13),(D12+L13)/(E12+E13),"")</f>
        <v/>
      </c>
      <c r="H8" s="113"/>
      <c r="I8" s="114"/>
      <c r="J8" s="93"/>
      <c r="K8" s="93"/>
      <c r="L8" s="93"/>
      <c r="M8" s="93"/>
      <c r="N8" s="93"/>
      <c r="Q8" s="37"/>
    </row>
    <row r="9" spans="2:17" s="17" customFormat="1" ht="25" customHeight="1" thickBot="1" x14ac:dyDescent="0.4">
      <c r="B9" s="41"/>
      <c r="C9" s="42"/>
      <c r="D9" s="110"/>
      <c r="E9" s="110"/>
      <c r="F9" s="110"/>
      <c r="G9" s="115" t="str">
        <f>IF(ISNUMBER(Q13),(D13+L12)/(E12+E13),"")</f>
        <v/>
      </c>
      <c r="H9" s="115"/>
      <c r="I9" s="116"/>
      <c r="J9" s="93"/>
      <c r="K9" s="93"/>
      <c r="L9" s="93"/>
      <c r="M9" s="93"/>
      <c r="N9" s="93"/>
      <c r="Q9" s="37"/>
    </row>
    <row r="10" spans="2:17" ht="10" customHeight="1" thickBot="1" x14ac:dyDescent="0.3">
      <c r="B10" s="18"/>
      <c r="D10" s="106"/>
      <c r="E10" s="106"/>
      <c r="F10" s="106"/>
      <c r="J10" s="106"/>
      <c r="K10" s="106"/>
      <c r="L10" s="106"/>
      <c r="M10" s="89"/>
      <c r="Q10" s="19"/>
    </row>
    <row r="11" spans="2:17" ht="30" customHeight="1" x14ac:dyDescent="0.25">
      <c r="B11" s="102" t="s">
        <v>8</v>
      </c>
      <c r="C11" s="103"/>
      <c r="D11" s="87" t="s">
        <v>10</v>
      </c>
      <c r="E11" s="87" t="s">
        <v>0</v>
      </c>
      <c r="F11" s="87" t="s">
        <v>11</v>
      </c>
      <c r="G11" s="20" t="s">
        <v>13</v>
      </c>
      <c r="H11" s="20" t="s">
        <v>1</v>
      </c>
      <c r="I11" s="54" t="s">
        <v>12</v>
      </c>
      <c r="J11" s="104" t="s">
        <v>9</v>
      </c>
      <c r="K11" s="105"/>
      <c r="L11" s="88" t="s">
        <v>10</v>
      </c>
      <c r="M11" s="88" t="s">
        <v>0</v>
      </c>
      <c r="N11" s="88" t="s">
        <v>11</v>
      </c>
      <c r="O11" s="21" t="s">
        <v>13</v>
      </c>
      <c r="P11" s="21" t="s">
        <v>1</v>
      </c>
      <c r="Q11" s="22" t="s">
        <v>12</v>
      </c>
    </row>
    <row r="12" spans="2:17" s="17" customFormat="1" ht="25" customHeight="1" x14ac:dyDescent="0.35">
      <c r="B12" s="23" t="str">
        <f>IF(B8="","",B8)</f>
        <v/>
      </c>
      <c r="C12" s="24" t="str">
        <f>IF(C8="","",C8)</f>
        <v/>
      </c>
      <c r="D12" s="92"/>
      <c r="E12" s="92"/>
      <c r="F12" s="92"/>
      <c r="G12" s="98" t="str">
        <f>IF(L12="","",IF(D12&gt;L12,"G",IF(D12&lt;L12,"P","N")))</f>
        <v/>
      </c>
      <c r="H12" s="27" t="str">
        <f>IF(G12="","",IF(G12="G",3,IF(G12="N",2,1)))</f>
        <v/>
      </c>
      <c r="I12" s="94" t="str">
        <f>IF(ISNUMBER(D12),D12/E12,"")</f>
        <v/>
      </c>
      <c r="J12" s="55" t="str">
        <f>IF(B9="","",B9)</f>
        <v/>
      </c>
      <c r="K12" s="29" t="str">
        <f>IF(C9="","",C9)</f>
        <v/>
      </c>
      <c r="L12" s="92"/>
      <c r="M12" s="31" t="str">
        <f>IF(ISNUMBER(E12),E12,"")</f>
        <v/>
      </c>
      <c r="N12" s="92"/>
      <c r="O12" s="99" t="str">
        <f>IF(L12="","",IF(G12="P","G",IF(G12="G","P","N")))</f>
        <v/>
      </c>
      <c r="P12" s="31" t="str">
        <f>IF(O12="","",IF(O12="G",3,IF(O12="N",2,1)))</f>
        <v/>
      </c>
      <c r="Q12" s="73" t="str">
        <f>IF(ISNUMBER(L12),L12/M12,"")</f>
        <v/>
      </c>
    </row>
    <row r="13" spans="2:17" s="17" customFormat="1" ht="25" customHeight="1" thickBot="1" x14ac:dyDescent="0.4">
      <c r="B13" s="25" t="str">
        <f>IF(B9="","",B9)</f>
        <v/>
      </c>
      <c r="C13" s="26" t="str">
        <f>IF(C9="","",C9)</f>
        <v/>
      </c>
      <c r="D13" s="90"/>
      <c r="E13" s="90"/>
      <c r="F13" s="90"/>
      <c r="G13" s="100" t="str">
        <f>IF(L13="","",IF(D13&gt;L13,"G",IF(D13&lt;L13,"P","N")))</f>
        <v/>
      </c>
      <c r="H13" s="28" t="str">
        <f>IF(G13="","",IF(G13="G",3,IF(G13="N",2,1)))</f>
        <v/>
      </c>
      <c r="I13" s="95" t="str">
        <f>IF(ISNUMBER(D13),D13/E13,"")</f>
        <v/>
      </c>
      <c r="J13" s="56" t="str">
        <f>IF(B8="","",B8)</f>
        <v/>
      </c>
      <c r="K13" s="30" t="str">
        <f>IF(C8="","",C8)</f>
        <v/>
      </c>
      <c r="L13" s="90"/>
      <c r="M13" s="32" t="str">
        <f>IF(ISNUMBER(E13),E13,"")</f>
        <v/>
      </c>
      <c r="N13" s="90"/>
      <c r="O13" s="101" t="str">
        <f>IF(L13="","",IF(G13="P","G",IF(G13="G","P","N")))</f>
        <v/>
      </c>
      <c r="P13" s="32" t="str">
        <f>IF(O13="","",IF(O13="G",3,IF(O13="N",2,1)))</f>
        <v/>
      </c>
      <c r="Q13" s="74" t="str">
        <f>IF(ISNUMBER(L13),L13/M13,"")</f>
        <v/>
      </c>
    </row>
    <row r="14" spans="2:17" ht="25" customHeight="1" x14ac:dyDescent="0.25">
      <c r="B14" s="5"/>
      <c r="C14" s="6"/>
      <c r="D14" s="1"/>
      <c r="E14" s="3"/>
      <c r="F14" s="7"/>
      <c r="G14" s="2"/>
      <c r="H14" s="2"/>
      <c r="I14" s="8"/>
      <c r="J14" s="8"/>
      <c r="K14" s="8"/>
      <c r="L14" s="8"/>
      <c r="M14" s="8"/>
    </row>
    <row r="15" spans="2:17" ht="18" customHeight="1" x14ac:dyDescent="0.25"/>
    <row r="17" ht="32.15" customHeight="1" x14ac:dyDescent="0.25"/>
    <row r="18" ht="18" customHeight="1" x14ac:dyDescent="0.25"/>
    <row r="19" ht="18" customHeight="1" x14ac:dyDescent="0.25"/>
    <row r="21" ht="32.15" customHeight="1" x14ac:dyDescent="0.25"/>
    <row r="22" ht="18" customHeight="1" x14ac:dyDescent="0.25"/>
    <row r="23" ht="18" customHeight="1" x14ac:dyDescent="0.25"/>
    <row r="24" ht="22" customHeight="1" x14ac:dyDescent="0.25"/>
    <row r="25" ht="32.15" customHeight="1" x14ac:dyDescent="0.25"/>
    <row r="26" ht="18" customHeight="1" x14ac:dyDescent="0.25"/>
    <row r="27" ht="18" customHeight="1" x14ac:dyDescent="0.25"/>
    <row r="29" ht="32.15" customHeight="1" x14ac:dyDescent="0.25"/>
    <row r="30" ht="18" customHeight="1" x14ac:dyDescent="0.25"/>
    <row r="31" ht="18" customHeight="1" x14ac:dyDescent="0.25"/>
    <row r="33" ht="32.15" customHeight="1" x14ac:dyDescent="0.25"/>
    <row r="34" ht="18" customHeight="1" x14ac:dyDescent="0.25"/>
    <row r="35" ht="18" customHeight="1" x14ac:dyDescent="0.25"/>
  </sheetData>
  <sheetProtection sheet="1" objects="1" scenarios="1" selectLockedCells="1"/>
  <protectedRanges>
    <protectedRange sqref="B8:F9" name="Plage1"/>
  </protectedRanges>
  <mergeCells count="16">
    <mergeCell ref="B5:Q5"/>
    <mergeCell ref="C2:D2"/>
    <mergeCell ref="G2:H2"/>
    <mergeCell ref="I2:J3"/>
    <mergeCell ref="C3:D3"/>
    <mergeCell ref="G3:H3"/>
    <mergeCell ref="D10:F10"/>
    <mergeCell ref="J10:L10"/>
    <mergeCell ref="B11:C11"/>
    <mergeCell ref="J11:K11"/>
    <mergeCell ref="D7:F7"/>
    <mergeCell ref="G7:I7"/>
    <mergeCell ref="D8:F8"/>
    <mergeCell ref="G8:I8"/>
    <mergeCell ref="D9:F9"/>
    <mergeCell ref="G9:I9"/>
  </mergeCells>
  <conditionalFormatting sqref="O12:O13 G12:G13">
    <cfRule type="cellIs" dxfId="2" priority="1" stopIfTrue="1" operator="equal">
      <formula>"P"</formula>
    </cfRule>
    <cfRule type="cellIs" dxfId="1" priority="2" stopIfTrue="1" operator="equal">
      <formula>"N"</formula>
    </cfRule>
    <cfRule type="cellIs" dxfId="0" priority="3" stopIfTrue="1" operator="equal">
      <formula>"G"</formula>
    </cfRule>
  </conditionalFormatting>
  <printOptions horizontalCentered="1"/>
  <pageMargins left="0.23622047244094491" right="0.23622047244094491" top="0.15748031496062992" bottom="0.15748031496062992" header="0" footer="0"/>
  <pageSetup paperSize="9" scale="63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H11"/>
  <sheetViews>
    <sheetView workbookViewId="0">
      <selection activeCell="F6" sqref="F6"/>
    </sheetView>
  </sheetViews>
  <sheetFormatPr baseColWidth="10" defaultRowHeight="12.5" x14ac:dyDescent="0.25"/>
  <cols>
    <col min="2" max="2" width="12.7265625" customWidth="1"/>
    <col min="6" max="6" width="18.54296875" customWidth="1"/>
  </cols>
  <sheetData>
    <row r="1" spans="2:8" x14ac:dyDescent="0.25">
      <c r="B1" s="61" t="s">
        <v>20</v>
      </c>
      <c r="D1" s="61" t="s">
        <v>21</v>
      </c>
      <c r="F1" s="61" t="s">
        <v>27</v>
      </c>
      <c r="H1" s="61" t="s">
        <v>37</v>
      </c>
    </row>
    <row r="2" spans="2:8" x14ac:dyDescent="0.25">
      <c r="B2" t="s">
        <v>17</v>
      </c>
      <c r="D2" s="61" t="s">
        <v>22</v>
      </c>
      <c r="F2" s="61" t="s">
        <v>28</v>
      </c>
      <c r="H2" s="61" t="s">
        <v>38</v>
      </c>
    </row>
    <row r="3" spans="2:8" x14ac:dyDescent="0.25">
      <c r="B3" t="s">
        <v>19</v>
      </c>
      <c r="D3" s="61" t="s">
        <v>23</v>
      </c>
      <c r="F3" s="61" t="s">
        <v>29</v>
      </c>
      <c r="H3" s="61" t="s">
        <v>39</v>
      </c>
    </row>
    <row r="4" spans="2:8" x14ac:dyDescent="0.25">
      <c r="B4" t="s">
        <v>18</v>
      </c>
      <c r="D4" s="61" t="s">
        <v>24</v>
      </c>
      <c r="F4" s="61" t="s">
        <v>30</v>
      </c>
      <c r="H4" s="61" t="s">
        <v>40</v>
      </c>
    </row>
    <row r="5" spans="2:8" x14ac:dyDescent="0.25">
      <c r="B5" s="61"/>
      <c r="D5" s="61" t="s">
        <v>25</v>
      </c>
      <c r="F5" s="61" t="s">
        <v>31</v>
      </c>
      <c r="H5" s="61" t="s">
        <v>41</v>
      </c>
    </row>
    <row r="6" spans="2:8" x14ac:dyDescent="0.25">
      <c r="B6" s="61"/>
      <c r="D6" s="61" t="s">
        <v>26</v>
      </c>
      <c r="F6" s="61" t="s">
        <v>32</v>
      </c>
      <c r="H6" s="61" t="s">
        <v>42</v>
      </c>
    </row>
    <row r="7" spans="2:8" x14ac:dyDescent="0.25">
      <c r="B7" s="61"/>
      <c r="D7" s="61"/>
      <c r="F7" s="61" t="s">
        <v>33</v>
      </c>
    </row>
    <row r="8" spans="2:8" x14ac:dyDescent="0.25">
      <c r="B8" s="61"/>
      <c r="D8" s="61"/>
      <c r="F8" s="61" t="s">
        <v>34</v>
      </c>
    </row>
    <row r="9" spans="2:8" x14ac:dyDescent="0.25">
      <c r="B9" s="61"/>
      <c r="F9" s="61" t="s">
        <v>35</v>
      </c>
    </row>
    <row r="10" spans="2:8" x14ac:dyDescent="0.25">
      <c r="B10" s="61"/>
      <c r="F10" s="61" t="s">
        <v>36</v>
      </c>
    </row>
    <row r="11" spans="2:8" x14ac:dyDescent="0.25">
      <c r="B11" s="61"/>
    </row>
  </sheetData>
  <sheetProtection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Matchs 3 bandes</vt:lpstr>
      <vt:lpstr>Poules croisées 3+2  - 3 bandes</vt:lpstr>
      <vt:lpstr>Poules croisées 2+2  - 3 bandes</vt:lpstr>
      <vt:lpstr>Poule 2 joueurs</vt:lpstr>
      <vt:lpstr>Menus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DELGOVE</dc:creator>
  <cp:lastModifiedBy>genty</cp:lastModifiedBy>
  <cp:lastPrinted>2020-08-31T14:10:38Z</cp:lastPrinted>
  <dcterms:created xsi:type="dcterms:W3CDTF">2007-08-21T05:21:35Z</dcterms:created>
  <dcterms:modified xsi:type="dcterms:W3CDTF">2020-10-11T10:13:53Z</dcterms:modified>
</cp:coreProperties>
</file>