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Mes documents personnels\Billard\Saisons sportives\2025-26\Coupe de Somme 3b\"/>
    </mc:Choice>
  </mc:AlternateContent>
  <xr:revisionPtr revIDLastSave="0" documentId="13_ncr:1_{E7B4762B-7147-48A8-AE79-3F3F74CBF73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ordereau d'engagement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7" i="1" l="1"/>
  <c r="F27" i="1"/>
  <c r="J26" i="1"/>
  <c r="F26" i="1"/>
  <c r="P14" i="1"/>
  <c r="P16" i="1"/>
  <c r="P18" i="1"/>
  <c r="P12" i="1"/>
  <c r="Y15" i="1"/>
  <c r="Z15" i="1" s="1"/>
  <c r="Y16" i="1"/>
  <c r="Z16" i="1" s="1"/>
  <c r="Y17" i="1"/>
  <c r="Z17" i="1" s="1"/>
  <c r="Y18" i="1"/>
  <c r="Z18" i="1" s="1"/>
  <c r="Y19" i="1"/>
  <c r="Z19" i="1" s="1"/>
  <c r="Y21" i="1"/>
  <c r="Z21" i="1" s="1"/>
  <c r="Y20" i="1"/>
  <c r="Z20" i="1" s="1"/>
  <c r="N26" i="1" l="1"/>
  <c r="N27" i="1"/>
  <c r="N28" i="1"/>
  <c r="N24" i="1"/>
  <c r="N29" i="1"/>
  <c r="N25" i="1"/>
  <c r="J29" i="1"/>
  <c r="J28" i="1"/>
  <c r="F28" i="1"/>
  <c r="J24" i="1"/>
  <c r="F29" i="1"/>
  <c r="F24" i="1"/>
  <c r="J25" i="1"/>
  <c r="F25" i="1"/>
</calcChain>
</file>

<file path=xl/sharedStrings.xml><?xml version="1.0" encoding="utf-8"?>
<sst xmlns="http://schemas.openxmlformats.org/spreadsheetml/2006/main" count="86" uniqueCount="69">
  <si>
    <t>N1</t>
  </si>
  <si>
    <t>N2</t>
  </si>
  <si>
    <t>N3</t>
  </si>
  <si>
    <t>R1</t>
  </si>
  <si>
    <t>R2</t>
  </si>
  <si>
    <t>Catégories :</t>
  </si>
  <si>
    <t>Distances :</t>
  </si>
  <si>
    <t>Nouveaux Joueurs (NJ)</t>
  </si>
  <si>
    <t>Responsable :</t>
  </si>
  <si>
    <t>J1</t>
  </si>
  <si>
    <t>J2</t>
  </si>
  <si>
    <t>J3</t>
  </si>
  <si>
    <t>J4</t>
  </si>
  <si>
    <t>Nom/Prénom :</t>
  </si>
  <si>
    <t>Club :</t>
  </si>
  <si>
    <t>Masters (M)</t>
  </si>
  <si>
    <t>M</t>
  </si>
  <si>
    <t>Joueur 1</t>
  </si>
  <si>
    <t>Joueur 2</t>
  </si>
  <si>
    <t>NJ</t>
  </si>
  <si>
    <t>Distance (pts)</t>
  </si>
  <si>
    <t>CATEGORIES / DISTANCES</t>
  </si>
  <si>
    <t>Abbeville</t>
  </si>
  <si>
    <t>Albert</t>
  </si>
  <si>
    <t>Amiens</t>
  </si>
  <si>
    <t>Friville</t>
  </si>
  <si>
    <t>Moreuil</t>
  </si>
  <si>
    <t>Pont de Metz</t>
  </si>
  <si>
    <t>Roye</t>
  </si>
  <si>
    <t>Vignacourt</t>
  </si>
  <si>
    <t>Catégorie :</t>
  </si>
  <si>
    <t>Distance :</t>
  </si>
  <si>
    <t xml:space="preserve"> Remplir uniquement les cases jaunes : club et catégorie sont sélectionnables par menu déroulant.</t>
  </si>
  <si>
    <t>Nom de l'équipe :</t>
  </si>
  <si>
    <t>Club de rattachement de l'équipe :</t>
  </si>
  <si>
    <t>Combinaisons de joueurs possibles pour l'équipe : (automatisées)</t>
  </si>
  <si>
    <t>Combinaison n°1</t>
  </si>
  <si>
    <t>Combinaison n°2</t>
  </si>
  <si>
    <t>Combinaison n°3</t>
  </si>
  <si>
    <t>Combinaison n°4</t>
  </si>
  <si>
    <t>Combinaison n°5</t>
  </si>
  <si>
    <t>Combinaison n°6</t>
  </si>
  <si>
    <r>
      <rPr>
        <b/>
        <i/>
        <u/>
        <sz val="11"/>
        <color rgb="FFFF0000"/>
        <rFont val="Calibri"/>
        <family val="2"/>
        <scheme val="minor"/>
      </rPr>
      <t>Document à imprimer rempli et à présenter au directeur de jeu avant les matchs, afin d'éviter les erreurs potentielles.</t>
    </r>
    <r>
      <rPr>
        <i/>
        <u/>
        <sz val="11"/>
        <color rgb="FFFF0000"/>
        <rFont val="Calibri"/>
        <family val="2"/>
        <scheme val="minor"/>
      </rPr>
      <t xml:space="preserve">
Merci de prendre connaissance du règlement avant engagement !</t>
    </r>
  </si>
  <si>
    <t>Cat.</t>
  </si>
  <si>
    <t>Moy base</t>
  </si>
  <si>
    <t>Moy 2,80</t>
  </si>
  <si>
    <t>&lt;0,25</t>
  </si>
  <si>
    <t>Rep :</t>
  </si>
  <si>
    <t xml:space="preserve">Finale : </t>
  </si>
  <si>
    <t xml:space="preserve">Tour 1 : </t>
  </si>
  <si>
    <t xml:space="preserve">Tour 2 : </t>
  </si>
  <si>
    <t xml:space="preserve">Tour 3 : </t>
  </si>
  <si>
    <t>Les joueurs inscrits sur ce bordereau d'engagement reconnaissent avoir pris connaissance du règlement et l'accepter.</t>
  </si>
  <si>
    <t>Hervé JONARD</t>
  </si>
  <si>
    <t>06 09 54 57 56</t>
  </si>
  <si>
    <t>hervejonard@orange.fr</t>
  </si>
  <si>
    <t>BORDEREAU D'ENGAGEMENT COUPE DE LA SOMME 3 BANDES 2025-26
challenge Michel DUFRESNOY</t>
  </si>
  <si>
    <t>&gt;= 0,900</t>
  </si>
  <si>
    <t>0,7-0,899</t>
  </si>
  <si>
    <t>0,5-0,699</t>
  </si>
  <si>
    <t>0,4-0,580</t>
  </si>
  <si>
    <t>0,25-0,399</t>
  </si>
  <si>
    <t>CALENDRIER 2025-2026</t>
  </si>
  <si>
    <t>dimanche 1er mars 2026</t>
  </si>
  <si>
    <t>dimanche 29 mars 2026</t>
  </si>
  <si>
    <t>dimanche 3 mai 2026</t>
  </si>
  <si>
    <t>dimanche 7 juin 2026</t>
  </si>
  <si>
    <t>,</t>
  </si>
  <si>
    <t>Fichier complété à retourner par e-mail au responsable ci-dessous au plus tard pour la date butoir du 15/02/2026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</si>
</sst>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u/>
      <sz val="9.9"/>
      <color theme="10"/>
      <name val="Calibri"/>
      <family val="2"/>
    </font>
    <font>
      <b/>
      <i/>
      <sz val="16"/>
      <color theme="1"/>
      <name val="Calibri"/>
      <family val="2"/>
      <scheme val="minor"/>
    </font>
    <font>
      <i/>
      <u/>
      <sz val="11"/>
      <color rgb="FFFF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u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u/>
      <sz val="12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87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18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" fontId="0" fillId="0" borderId="0" xfId="0" applyNumberFormat="1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right" vertical="center"/>
    </xf>
    <xf numFmtId="0" fontId="12" fillId="0" borderId="31" xfId="0" applyFont="1" applyBorder="1" applyAlignment="1">
      <alignment horizontal="center" vertical="center"/>
    </xf>
    <xf numFmtId="0" fontId="12" fillId="0" borderId="32" xfId="0" applyFont="1" applyBorder="1" applyAlignment="1">
      <alignment horizontal="center" vertical="center"/>
    </xf>
    <xf numFmtId="0" fontId="12" fillId="0" borderId="33" xfId="0" applyFont="1" applyBorder="1" applyAlignment="1">
      <alignment horizontal="center" vertical="center"/>
    </xf>
    <xf numFmtId="0" fontId="1" fillId="5" borderId="4" xfId="0" applyFont="1" applyFill="1" applyBorder="1" applyAlignment="1" applyProtection="1">
      <alignment horizontal="center" vertical="center"/>
      <protection locked="0"/>
    </xf>
    <xf numFmtId="0" fontId="1" fillId="5" borderId="9" xfId="0" applyFont="1" applyFill="1" applyBorder="1" applyAlignment="1" applyProtection="1">
      <alignment horizontal="center" vertical="center"/>
      <protection locked="0"/>
    </xf>
    <xf numFmtId="0" fontId="0" fillId="6" borderId="10" xfId="0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0" fillId="6" borderId="11" xfId="0" applyFill="1" applyBorder="1" applyAlignment="1">
      <alignment horizontal="center" vertical="center"/>
    </xf>
    <xf numFmtId="0" fontId="0" fillId="6" borderId="8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1" fontId="0" fillId="3" borderId="3" xfId="0" applyNumberFormat="1" applyFill="1" applyBorder="1" applyAlignment="1">
      <alignment horizontal="center" vertical="center"/>
    </xf>
    <xf numFmtId="1" fontId="0" fillId="3" borderId="4" xfId="0" applyNumberFormat="1" applyFill="1" applyBorder="1" applyAlignment="1">
      <alignment horizontal="center" vertical="center"/>
    </xf>
    <xf numFmtId="1" fontId="0" fillId="7" borderId="1" xfId="0" applyNumberFormat="1" applyFill="1" applyBorder="1" applyAlignment="1">
      <alignment horizontal="center" vertical="center"/>
    </xf>
    <xf numFmtId="1" fontId="0" fillId="7" borderId="6" xfId="0" applyNumberFormat="1" applyFill="1" applyBorder="1" applyAlignment="1">
      <alignment horizontal="center" vertical="center"/>
    </xf>
    <xf numFmtId="1" fontId="0" fillId="3" borderId="1" xfId="0" applyNumberFormat="1" applyFill="1" applyBorder="1" applyAlignment="1">
      <alignment horizontal="center" vertical="center"/>
    </xf>
    <xf numFmtId="1" fontId="0" fillId="3" borderId="6" xfId="0" applyNumberFormat="1" applyFill="1" applyBorder="1" applyAlignment="1">
      <alignment horizontal="center" vertical="center"/>
    </xf>
    <xf numFmtId="0" fontId="0" fillId="5" borderId="8" xfId="0" applyFill="1" applyBorder="1" applyAlignment="1" applyProtection="1">
      <alignment horizontal="center" vertical="center"/>
      <protection locked="0"/>
    </xf>
    <xf numFmtId="0" fontId="0" fillId="5" borderId="9" xfId="0" applyFill="1" applyBorder="1" applyAlignment="1" applyProtection="1">
      <alignment horizontal="center" vertical="center"/>
      <protection locked="0"/>
    </xf>
    <xf numFmtId="1" fontId="1" fillId="6" borderId="4" xfId="0" applyNumberFormat="1" applyFont="1" applyFill="1" applyBorder="1" applyAlignment="1">
      <alignment horizontal="center" vertical="center"/>
    </xf>
    <xf numFmtId="1" fontId="1" fillId="6" borderId="9" xfId="0" applyNumberFormat="1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1" fillId="5" borderId="3" xfId="0" applyFont="1" applyFill="1" applyBorder="1" applyAlignment="1" applyProtection="1">
      <alignment horizontal="center" vertical="center"/>
      <protection locked="0"/>
    </xf>
    <xf numFmtId="0" fontId="0" fillId="3" borderId="30" xfId="0" applyFill="1" applyBorder="1" applyAlignment="1">
      <alignment horizontal="center" vertical="center"/>
    </xf>
    <xf numFmtId="0" fontId="0" fillId="3" borderId="25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7" fillId="0" borderId="19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2" fillId="5" borderId="31" xfId="0" applyFont="1" applyFill="1" applyBorder="1" applyAlignment="1">
      <alignment horizontal="center" vertical="center"/>
    </xf>
    <xf numFmtId="0" fontId="12" fillId="5" borderId="32" xfId="0" applyFont="1" applyFill="1" applyBorder="1" applyAlignment="1">
      <alignment horizontal="center" vertical="center"/>
    </xf>
    <xf numFmtId="0" fontId="12" fillId="5" borderId="33" xfId="0" applyFont="1" applyFill="1" applyBorder="1" applyAlignment="1">
      <alignment horizontal="center" vertical="center"/>
    </xf>
    <xf numFmtId="1" fontId="0" fillId="7" borderId="8" xfId="0" applyNumberFormat="1" applyFill="1" applyBorder="1" applyAlignment="1">
      <alignment horizontal="center" vertical="center"/>
    </xf>
    <xf numFmtId="1" fontId="0" fillId="7" borderId="9" xfId="0" applyNumberForma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6" fillId="0" borderId="0" xfId="1" applyAlignment="1" applyProtection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0" fillId="3" borderId="2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1" fillId="2" borderId="27" xfId="0" applyFont="1" applyFill="1" applyBorder="1" applyAlignment="1">
      <alignment horizontal="center" vertical="center"/>
    </xf>
    <xf numFmtId="0" fontId="11" fillId="2" borderId="28" xfId="0" applyFont="1" applyFill="1" applyBorder="1" applyAlignment="1">
      <alignment horizontal="center" vertical="center"/>
    </xf>
    <xf numFmtId="0" fontId="11" fillId="5" borderId="28" xfId="0" applyFont="1" applyFill="1" applyBorder="1" applyAlignment="1" applyProtection="1">
      <alignment horizontal="center" vertical="center"/>
      <protection locked="0"/>
    </xf>
    <xf numFmtId="0" fontId="11" fillId="5" borderId="29" xfId="0" applyFont="1" applyFill="1" applyBorder="1" applyAlignment="1" applyProtection="1">
      <alignment horizontal="center" vertical="center"/>
      <protection locked="0"/>
    </xf>
    <xf numFmtId="0" fontId="9" fillId="0" borderId="17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</cellXfs>
  <cellStyles count="2">
    <cellStyle name="Lien hypertexte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254000</xdr:colOff>
      <xdr:row>0</xdr:row>
      <xdr:rowOff>31750</xdr:rowOff>
    </xdr:from>
    <xdr:to>
      <xdr:col>15</xdr:col>
      <xdr:colOff>508000</xdr:colOff>
      <xdr:row>4</xdr:row>
      <xdr:rowOff>158750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FF64DE35-97BE-4651-9ECB-D171DDD764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70750" y="31750"/>
          <a:ext cx="1333500" cy="889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hervejonard@orange.f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J37"/>
  <sheetViews>
    <sheetView showGridLines="0" showRowColHeaders="0" tabSelected="1" topLeftCell="A4" zoomScale="70" zoomScaleNormal="70" workbookViewId="0">
      <selection activeCell="C32" sqref="C32:P32"/>
    </sheetView>
  </sheetViews>
  <sheetFormatPr baseColWidth="10" defaultColWidth="7.6640625" defaultRowHeight="14.4" x14ac:dyDescent="0.3"/>
  <cols>
    <col min="1" max="2" width="7.6640625" style="1"/>
    <col min="3" max="3" width="7.6640625" style="1" customWidth="1"/>
    <col min="4" max="4" width="13.109375" style="1" customWidth="1"/>
    <col min="5" max="5" width="10.88671875" style="1" customWidth="1"/>
    <col min="6" max="21" width="7.6640625" style="1"/>
    <col min="22" max="22" width="6.6640625" style="1" hidden="1" customWidth="1"/>
    <col min="23" max="23" width="8.33203125" style="1" hidden="1" customWidth="1"/>
    <col min="24" max="25" width="6.6640625" style="1" hidden="1" customWidth="1"/>
    <col min="26" max="27" width="7.6640625" style="1"/>
    <col min="28" max="28" width="0" style="1" hidden="1" customWidth="1"/>
    <col min="29" max="29" width="7.6640625" style="1" hidden="1" customWidth="1"/>
    <col min="30" max="30" width="0" style="1" hidden="1" customWidth="1"/>
    <col min="31" max="16384" width="7.6640625" style="1"/>
  </cols>
  <sheetData>
    <row r="1" spans="3:29" ht="15" thickBot="1" x14ac:dyDescent="0.35"/>
    <row r="2" spans="3:29" ht="15" customHeight="1" x14ac:dyDescent="0.3">
      <c r="C2" s="45" t="s">
        <v>56</v>
      </c>
      <c r="D2" s="46"/>
      <c r="E2" s="46"/>
      <c r="F2" s="46"/>
      <c r="G2" s="46"/>
      <c r="H2" s="46"/>
      <c r="I2" s="46"/>
      <c r="J2" s="46"/>
      <c r="K2" s="46"/>
      <c r="L2" s="46"/>
      <c r="M2" s="47"/>
      <c r="N2" s="2"/>
      <c r="O2" s="2"/>
      <c r="P2" s="2"/>
      <c r="S2" s="77" t="s">
        <v>62</v>
      </c>
      <c r="T2" s="77"/>
      <c r="U2" s="77"/>
      <c r="V2" s="77"/>
      <c r="W2" s="77"/>
      <c r="X2" s="77"/>
      <c r="Y2" s="77"/>
      <c r="Z2" s="77"/>
      <c r="AA2" s="77"/>
      <c r="AB2" s="77"/>
    </row>
    <row r="3" spans="3:29" ht="15" customHeight="1" x14ac:dyDescent="0.3">
      <c r="C3" s="48"/>
      <c r="D3" s="49"/>
      <c r="E3" s="49"/>
      <c r="F3" s="49"/>
      <c r="G3" s="49"/>
      <c r="H3" s="49"/>
      <c r="I3" s="49"/>
      <c r="J3" s="49"/>
      <c r="K3" s="49"/>
      <c r="L3" s="49"/>
      <c r="M3" s="50"/>
      <c r="N3" s="2"/>
      <c r="O3" s="2"/>
      <c r="P3" s="2"/>
      <c r="S3" s="77"/>
      <c r="T3" s="77"/>
      <c r="U3" s="77"/>
      <c r="V3" s="77"/>
      <c r="W3" s="77"/>
      <c r="X3" s="77"/>
      <c r="Y3" s="77"/>
      <c r="Z3" s="77"/>
      <c r="AA3" s="77"/>
      <c r="AB3" s="77"/>
    </row>
    <row r="4" spans="3:29" ht="15" customHeight="1" thickBot="1" x14ac:dyDescent="0.35">
      <c r="C4" s="51"/>
      <c r="D4" s="52"/>
      <c r="E4" s="52"/>
      <c r="F4" s="52"/>
      <c r="G4" s="52"/>
      <c r="H4" s="52"/>
      <c r="I4" s="52"/>
      <c r="J4" s="52"/>
      <c r="K4" s="52"/>
      <c r="L4" s="52"/>
      <c r="M4" s="53"/>
      <c r="N4" s="2"/>
      <c r="O4" s="2"/>
      <c r="P4" s="2"/>
    </row>
    <row r="5" spans="3:29" x14ac:dyDescent="0.3">
      <c r="T5" s="13" t="s">
        <v>49</v>
      </c>
      <c r="U5" s="12" t="s">
        <v>63</v>
      </c>
    </row>
    <row r="6" spans="3:29" ht="15" thickBot="1" x14ac:dyDescent="0.35">
      <c r="T6" s="13" t="s">
        <v>50</v>
      </c>
      <c r="U6" s="12" t="s">
        <v>64</v>
      </c>
    </row>
    <row r="7" spans="3:29" ht="16.2" thickBot="1" x14ac:dyDescent="0.35">
      <c r="C7" s="60" t="s">
        <v>32</v>
      </c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2"/>
      <c r="T7" s="13" t="s">
        <v>51</v>
      </c>
      <c r="U7" s="12" t="s">
        <v>65</v>
      </c>
    </row>
    <row r="8" spans="3:29" ht="15" thickBot="1" x14ac:dyDescent="0.35"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T8" s="13" t="s">
        <v>48</v>
      </c>
      <c r="U8" s="12" t="s">
        <v>66</v>
      </c>
    </row>
    <row r="9" spans="3:29" ht="15" thickBot="1" x14ac:dyDescent="0.35">
      <c r="C9" s="80" t="s">
        <v>33</v>
      </c>
      <c r="D9" s="81"/>
      <c r="E9" s="81"/>
      <c r="F9" s="82"/>
      <c r="G9" s="82"/>
      <c r="H9" s="82"/>
      <c r="I9" s="82"/>
      <c r="J9" s="83"/>
      <c r="K9" s="7"/>
      <c r="L9" s="7"/>
      <c r="M9" s="7"/>
      <c r="N9" s="7"/>
      <c r="O9" s="7"/>
      <c r="P9" s="7"/>
    </row>
    <row r="10" spans="3:29" ht="15" thickBot="1" x14ac:dyDescent="0.35">
      <c r="C10" s="80" t="s">
        <v>34</v>
      </c>
      <c r="D10" s="81"/>
      <c r="E10" s="81"/>
      <c r="F10" s="33"/>
      <c r="G10" s="33"/>
      <c r="H10" s="33"/>
      <c r="I10" s="33"/>
      <c r="J10" s="34"/>
      <c r="K10" s="7"/>
      <c r="L10" s="7"/>
      <c r="M10" s="7"/>
      <c r="N10" s="7"/>
      <c r="O10" s="7"/>
      <c r="P10" s="7"/>
    </row>
    <row r="11" spans="3:29" ht="15" thickBot="1" x14ac:dyDescent="0.35"/>
    <row r="12" spans="3:29" x14ac:dyDescent="0.3">
      <c r="C12" s="56" t="s">
        <v>9</v>
      </c>
      <c r="D12" s="39" t="s">
        <v>13</v>
      </c>
      <c r="E12" s="40"/>
      <c r="F12" s="41"/>
      <c r="G12" s="41"/>
      <c r="H12" s="41"/>
      <c r="I12" s="41"/>
      <c r="J12" s="17"/>
      <c r="K12" s="23" t="s">
        <v>30</v>
      </c>
      <c r="L12" s="24"/>
      <c r="M12" s="17"/>
      <c r="N12" s="19" t="s">
        <v>31</v>
      </c>
      <c r="O12" s="20"/>
      <c r="P12" s="35" t="str">
        <f>IF(M12="","",VLOOKUP(M12,$V$15:$AB$21,5,FALSE))</f>
        <v/>
      </c>
      <c r="S12" s="77" t="s">
        <v>21</v>
      </c>
      <c r="T12" s="77"/>
      <c r="U12" s="77"/>
      <c r="V12" s="77"/>
      <c r="W12" s="77"/>
      <c r="X12" s="77"/>
      <c r="Y12" s="77"/>
      <c r="Z12" s="77"/>
      <c r="AA12" s="77"/>
      <c r="AB12" s="77"/>
      <c r="AC12" s="1" t="s">
        <v>22</v>
      </c>
    </row>
    <row r="13" spans="3:29" ht="15" thickBot="1" x14ac:dyDescent="0.35">
      <c r="C13" s="57"/>
      <c r="D13" s="37" t="s">
        <v>14</v>
      </c>
      <c r="E13" s="38"/>
      <c r="F13" s="33"/>
      <c r="G13" s="33"/>
      <c r="H13" s="33"/>
      <c r="I13" s="33"/>
      <c r="J13" s="34"/>
      <c r="K13" s="25"/>
      <c r="L13" s="26"/>
      <c r="M13" s="18"/>
      <c r="N13" s="21"/>
      <c r="O13" s="22"/>
      <c r="P13" s="36"/>
      <c r="S13" s="77"/>
      <c r="T13" s="77"/>
      <c r="U13" s="77"/>
      <c r="V13" s="77"/>
      <c r="W13" s="77"/>
      <c r="X13" s="77"/>
      <c r="Y13" s="77"/>
      <c r="Z13" s="77"/>
      <c r="AA13" s="77"/>
      <c r="AB13" s="77"/>
      <c r="AC13" s="1" t="s">
        <v>23</v>
      </c>
    </row>
    <row r="14" spans="3:29" x14ac:dyDescent="0.3">
      <c r="C14" s="54" t="s">
        <v>10</v>
      </c>
      <c r="D14" s="39" t="s">
        <v>13</v>
      </c>
      <c r="E14" s="40"/>
      <c r="F14" s="41"/>
      <c r="G14" s="41"/>
      <c r="H14" s="41"/>
      <c r="I14" s="41"/>
      <c r="J14" s="17"/>
      <c r="K14" s="23" t="s">
        <v>30</v>
      </c>
      <c r="L14" s="24"/>
      <c r="M14" s="17"/>
      <c r="N14" s="19" t="s">
        <v>31</v>
      </c>
      <c r="O14" s="20"/>
      <c r="P14" s="35" t="str">
        <f>IF(M14="","",VLOOKUP(M14,$V$15:$AB$21,5,FALSE))</f>
        <v/>
      </c>
      <c r="T14" s="3" t="s">
        <v>5</v>
      </c>
      <c r="U14" s="3"/>
      <c r="V14" s="3"/>
      <c r="W14" s="3" t="s">
        <v>43</v>
      </c>
      <c r="X14" s="3" t="s">
        <v>44</v>
      </c>
      <c r="Y14" s="3" t="s">
        <v>45</v>
      </c>
      <c r="Z14" s="5" t="s">
        <v>6</v>
      </c>
      <c r="AA14" s="5"/>
      <c r="AB14" s="5"/>
      <c r="AC14" s="1" t="s">
        <v>24</v>
      </c>
    </row>
    <row r="15" spans="3:29" ht="15" thickBot="1" x14ac:dyDescent="0.35">
      <c r="C15" s="58"/>
      <c r="D15" s="37" t="s">
        <v>14</v>
      </c>
      <c r="E15" s="38"/>
      <c r="F15" s="33"/>
      <c r="G15" s="33"/>
      <c r="H15" s="33"/>
      <c r="I15" s="33"/>
      <c r="J15" s="34"/>
      <c r="K15" s="25"/>
      <c r="L15" s="26"/>
      <c r="M15" s="18"/>
      <c r="N15" s="21"/>
      <c r="O15" s="22"/>
      <c r="P15" s="36"/>
      <c r="T15" s="1" t="s">
        <v>15</v>
      </c>
      <c r="V15" s="1" t="s">
        <v>16</v>
      </c>
      <c r="W15" s="1" t="s">
        <v>57</v>
      </c>
      <c r="X15" s="10">
        <v>1.05</v>
      </c>
      <c r="Y15" s="10">
        <f>X15/0.86</f>
        <v>1.2209302325581397</v>
      </c>
      <c r="Z15" s="11">
        <f>ROUND($Y$23*Y15,0)</f>
        <v>49</v>
      </c>
      <c r="AA15" s="4"/>
      <c r="AB15" s="4"/>
      <c r="AC15" s="1" t="s">
        <v>25</v>
      </c>
    </row>
    <row r="16" spans="3:29" x14ac:dyDescent="0.3">
      <c r="C16" s="59" t="s">
        <v>11</v>
      </c>
      <c r="D16" s="39" t="s">
        <v>13</v>
      </c>
      <c r="E16" s="40"/>
      <c r="F16" s="41"/>
      <c r="G16" s="41"/>
      <c r="H16" s="41"/>
      <c r="I16" s="41"/>
      <c r="J16" s="17"/>
      <c r="K16" s="23" t="s">
        <v>30</v>
      </c>
      <c r="L16" s="24"/>
      <c r="M16" s="17"/>
      <c r="N16" s="19" t="s">
        <v>31</v>
      </c>
      <c r="O16" s="20"/>
      <c r="P16" s="35" t="str">
        <f>IF(M16="","",VLOOKUP(M16,$V$15:$AB$21,5,FALSE))</f>
        <v/>
      </c>
      <c r="T16" s="1" t="s">
        <v>0</v>
      </c>
      <c r="V16" s="1" t="s">
        <v>0</v>
      </c>
      <c r="W16" s="1" t="s">
        <v>58</v>
      </c>
      <c r="X16" s="10">
        <v>0.8</v>
      </c>
      <c r="Y16" s="10">
        <f>X16/0.86</f>
        <v>0.93023255813953498</v>
      </c>
      <c r="Z16" s="11">
        <f t="shared" ref="Z16:Z21" si="0">ROUND($Y$23*Y16,0)</f>
        <v>37</v>
      </c>
      <c r="AA16" s="4"/>
      <c r="AB16" s="4"/>
      <c r="AC16" s="1" t="s">
        <v>26</v>
      </c>
    </row>
    <row r="17" spans="3:36" ht="15" thickBot="1" x14ac:dyDescent="0.35">
      <c r="C17" s="55"/>
      <c r="D17" s="37" t="s">
        <v>14</v>
      </c>
      <c r="E17" s="38"/>
      <c r="F17" s="33"/>
      <c r="G17" s="33"/>
      <c r="H17" s="33"/>
      <c r="I17" s="33"/>
      <c r="J17" s="34"/>
      <c r="K17" s="25"/>
      <c r="L17" s="26"/>
      <c r="M17" s="18"/>
      <c r="N17" s="21"/>
      <c r="O17" s="22"/>
      <c r="P17" s="36"/>
      <c r="T17" s="1" t="s">
        <v>1</v>
      </c>
      <c r="V17" s="1" t="s">
        <v>1</v>
      </c>
      <c r="W17" s="1" t="s">
        <v>59</v>
      </c>
      <c r="X17" s="10">
        <v>0.6</v>
      </c>
      <c r="Y17" s="10">
        <f>X17/0.86</f>
        <v>0.69767441860465118</v>
      </c>
      <c r="Z17" s="11">
        <f t="shared" si="0"/>
        <v>28</v>
      </c>
      <c r="AA17" s="4"/>
      <c r="AB17" s="4"/>
      <c r="AC17" s="1" t="s">
        <v>27</v>
      </c>
    </row>
    <row r="18" spans="3:36" x14ac:dyDescent="0.3">
      <c r="C18" s="54" t="s">
        <v>12</v>
      </c>
      <c r="D18" s="39" t="s">
        <v>13</v>
      </c>
      <c r="E18" s="40"/>
      <c r="F18" s="41"/>
      <c r="G18" s="41"/>
      <c r="H18" s="41"/>
      <c r="I18" s="41"/>
      <c r="J18" s="17"/>
      <c r="K18" s="23" t="s">
        <v>30</v>
      </c>
      <c r="L18" s="24"/>
      <c r="M18" s="17"/>
      <c r="N18" s="19" t="s">
        <v>31</v>
      </c>
      <c r="O18" s="20"/>
      <c r="P18" s="35" t="str">
        <f>IF(M18="","",VLOOKUP(M18,$V$15:$AB$21,5,FALSE))</f>
        <v/>
      </c>
      <c r="T18" s="1" t="s">
        <v>2</v>
      </c>
      <c r="V18" s="1" t="s">
        <v>2</v>
      </c>
      <c r="W18" s="1" t="s">
        <v>60</v>
      </c>
      <c r="X18" s="10">
        <v>0.49</v>
      </c>
      <c r="Y18" s="10">
        <f>X18</f>
        <v>0.49</v>
      </c>
      <c r="Z18" s="11">
        <f t="shared" si="0"/>
        <v>20</v>
      </c>
      <c r="AA18" s="4"/>
      <c r="AB18" s="4"/>
      <c r="AC18" s="1" t="s">
        <v>28</v>
      </c>
    </row>
    <row r="19" spans="3:36" ht="15" thickBot="1" x14ac:dyDescent="0.35">
      <c r="C19" s="55"/>
      <c r="D19" s="37" t="s">
        <v>14</v>
      </c>
      <c r="E19" s="38"/>
      <c r="F19" s="33"/>
      <c r="G19" s="33"/>
      <c r="H19" s="33"/>
      <c r="I19" s="33"/>
      <c r="J19" s="34"/>
      <c r="K19" s="25"/>
      <c r="L19" s="26"/>
      <c r="M19" s="18"/>
      <c r="N19" s="21"/>
      <c r="O19" s="22"/>
      <c r="P19" s="36"/>
      <c r="T19" s="1" t="s">
        <v>3</v>
      </c>
      <c r="V19" s="1" t="s">
        <v>3</v>
      </c>
      <c r="W19" s="1" t="s">
        <v>61</v>
      </c>
      <c r="X19" s="10">
        <v>0.32500000000000001</v>
      </c>
      <c r="Y19" s="10">
        <f>X19</f>
        <v>0.32500000000000001</v>
      </c>
      <c r="Z19" s="11">
        <f t="shared" si="0"/>
        <v>13</v>
      </c>
      <c r="AA19" s="4"/>
      <c r="AB19" s="4"/>
      <c r="AC19" s="1" t="s">
        <v>29</v>
      </c>
    </row>
    <row r="20" spans="3:36" x14ac:dyDescent="0.3">
      <c r="T20" s="1" t="s">
        <v>4</v>
      </c>
      <c r="V20" s="1" t="s">
        <v>4</v>
      </c>
      <c r="W20" s="1" t="s">
        <v>46</v>
      </c>
      <c r="X20" s="10">
        <v>0.2</v>
      </c>
      <c r="Y20" s="10">
        <f>X20</f>
        <v>0.2</v>
      </c>
      <c r="Z20" s="11">
        <f t="shared" si="0"/>
        <v>8</v>
      </c>
      <c r="AA20" s="4"/>
      <c r="AB20" s="4"/>
    </row>
    <row r="21" spans="3:36" ht="15" thickBot="1" x14ac:dyDescent="0.35">
      <c r="T21" s="1" t="s">
        <v>7</v>
      </c>
      <c r="V21" s="1" t="s">
        <v>19</v>
      </c>
      <c r="X21" s="10">
        <v>0.15</v>
      </c>
      <c r="Y21" s="10">
        <f>X21</f>
        <v>0.15</v>
      </c>
      <c r="Z21" s="11">
        <f t="shared" si="0"/>
        <v>6</v>
      </c>
      <c r="AA21" s="4"/>
      <c r="AB21" s="4"/>
    </row>
    <row r="22" spans="3:36" x14ac:dyDescent="0.3">
      <c r="C22" s="84" t="s">
        <v>35</v>
      </c>
      <c r="D22" s="85"/>
      <c r="E22" s="85"/>
      <c r="F22" s="85"/>
      <c r="G22" s="85"/>
      <c r="H22" s="85"/>
      <c r="I22" s="85"/>
      <c r="J22" s="85"/>
      <c r="K22" s="85"/>
      <c r="L22" s="85"/>
      <c r="M22" s="85"/>
      <c r="N22" s="85"/>
      <c r="O22" s="85"/>
      <c r="P22" s="86"/>
    </row>
    <row r="23" spans="3:36" ht="15" thickBot="1" x14ac:dyDescent="0.35">
      <c r="C23" s="8"/>
      <c r="D23" s="9"/>
      <c r="E23" s="9"/>
      <c r="F23" s="78" t="s">
        <v>17</v>
      </c>
      <c r="G23" s="78"/>
      <c r="H23" s="78"/>
      <c r="I23" s="78"/>
      <c r="J23" s="78" t="s">
        <v>18</v>
      </c>
      <c r="K23" s="78"/>
      <c r="L23" s="78"/>
      <c r="M23" s="78"/>
      <c r="N23" s="78" t="s">
        <v>20</v>
      </c>
      <c r="O23" s="78"/>
      <c r="P23" s="79"/>
      <c r="X23" s="1" t="s">
        <v>47</v>
      </c>
      <c r="Y23" s="1">
        <v>40</v>
      </c>
      <c r="AJ23" s="1" t="s">
        <v>67</v>
      </c>
    </row>
    <row r="24" spans="3:36" ht="20.100000000000001" customHeight="1" x14ac:dyDescent="0.3">
      <c r="C24" s="74" t="s">
        <v>36</v>
      </c>
      <c r="D24" s="69"/>
      <c r="E24" s="69"/>
      <c r="F24" s="69" t="str">
        <f>IF(F12="","",F12)</f>
        <v/>
      </c>
      <c r="G24" s="69"/>
      <c r="H24" s="69"/>
      <c r="I24" s="69"/>
      <c r="J24" s="42" t="str">
        <f>IF(F14="","",F14)</f>
        <v/>
      </c>
      <c r="K24" s="43"/>
      <c r="L24" s="43"/>
      <c r="M24" s="44"/>
      <c r="N24" s="27">
        <f>IF(ISERROR((P12+P14)/2),0,ROUNDUP((P12+P14)/2,0))</f>
        <v>0</v>
      </c>
      <c r="O24" s="27"/>
      <c r="P24" s="28"/>
    </row>
    <row r="25" spans="3:36" ht="20.100000000000001" customHeight="1" x14ac:dyDescent="0.3">
      <c r="C25" s="75" t="s">
        <v>37</v>
      </c>
      <c r="D25" s="66"/>
      <c r="E25" s="66"/>
      <c r="F25" s="66" t="str">
        <f>IF(F12="","",F12)</f>
        <v/>
      </c>
      <c r="G25" s="66"/>
      <c r="H25" s="66"/>
      <c r="I25" s="66"/>
      <c r="J25" s="66" t="str">
        <f>IF(F16="","",F16)</f>
        <v/>
      </c>
      <c r="K25" s="66"/>
      <c r="L25" s="66"/>
      <c r="M25" s="66"/>
      <c r="N25" s="29">
        <f>IF(ISERROR((P12+P16)/2),0,ROUNDUP((P12+P16)/2,0))</f>
        <v>0</v>
      </c>
      <c r="O25" s="29"/>
      <c r="P25" s="30"/>
    </row>
    <row r="26" spans="3:36" ht="20.100000000000001" customHeight="1" x14ac:dyDescent="0.3">
      <c r="C26" s="76" t="s">
        <v>38</v>
      </c>
      <c r="D26" s="67"/>
      <c r="E26" s="67"/>
      <c r="F26" s="67" t="str">
        <f>IF(F14="","",F14)</f>
        <v/>
      </c>
      <c r="G26" s="67"/>
      <c r="H26" s="67"/>
      <c r="I26" s="67"/>
      <c r="J26" s="67" t="str">
        <f>IF(F16="","",F16)</f>
        <v/>
      </c>
      <c r="K26" s="67"/>
      <c r="L26" s="67"/>
      <c r="M26" s="67"/>
      <c r="N26" s="31">
        <f>IF(ISERROR((P14+P16)/2),0,ROUNDUP((P14+P16)/2,0))</f>
        <v>0</v>
      </c>
      <c r="O26" s="31"/>
      <c r="P26" s="32"/>
    </row>
    <row r="27" spans="3:36" ht="20.100000000000001" customHeight="1" x14ac:dyDescent="0.3">
      <c r="C27" s="75" t="s">
        <v>39</v>
      </c>
      <c r="D27" s="66"/>
      <c r="E27" s="66"/>
      <c r="F27" s="66" t="str">
        <f>IF(F12="","",F12)</f>
        <v/>
      </c>
      <c r="G27" s="66"/>
      <c r="H27" s="66"/>
      <c r="I27" s="66"/>
      <c r="J27" s="66" t="str">
        <f>IF(F18="","",F18)</f>
        <v/>
      </c>
      <c r="K27" s="66"/>
      <c r="L27" s="66"/>
      <c r="M27" s="66"/>
      <c r="N27" s="29">
        <f>IF(ISERROR((P12+P18)/2),0,ROUNDUP((P12+P18)/2,0))</f>
        <v>0</v>
      </c>
      <c r="O27" s="29"/>
      <c r="P27" s="30"/>
    </row>
    <row r="28" spans="3:36" ht="20.100000000000001" customHeight="1" x14ac:dyDescent="0.3">
      <c r="C28" s="76" t="s">
        <v>40</v>
      </c>
      <c r="D28" s="67"/>
      <c r="E28" s="67"/>
      <c r="F28" s="67" t="str">
        <f>IF(F14="","",F14)</f>
        <v/>
      </c>
      <c r="G28" s="67"/>
      <c r="H28" s="67"/>
      <c r="I28" s="67"/>
      <c r="J28" s="67" t="str">
        <f>IF(F18="","",F18)</f>
        <v/>
      </c>
      <c r="K28" s="67"/>
      <c r="L28" s="67"/>
      <c r="M28" s="67"/>
      <c r="N28" s="31">
        <f>IF(ISERROR((P14+P18)/2),0,ROUNDUP((P14+P18)/2,0))</f>
        <v>0</v>
      </c>
      <c r="O28" s="31"/>
      <c r="P28" s="32"/>
    </row>
    <row r="29" spans="3:36" ht="20.100000000000001" customHeight="1" thickBot="1" x14ac:dyDescent="0.35">
      <c r="C29" s="68" t="s">
        <v>41</v>
      </c>
      <c r="D29" s="65"/>
      <c r="E29" s="65"/>
      <c r="F29" s="65" t="str">
        <f>IF(F16="","",F16)</f>
        <v/>
      </c>
      <c r="G29" s="65"/>
      <c r="H29" s="65"/>
      <c r="I29" s="65"/>
      <c r="J29" s="65" t="str">
        <f>IF(F18="","",F18)</f>
        <v/>
      </c>
      <c r="K29" s="65"/>
      <c r="L29" s="65"/>
      <c r="M29" s="65"/>
      <c r="N29" s="63">
        <f>IF(ISERROR((P16+P18)/2),0,ROUNDUP((P16+P18)/2,0))</f>
        <v>0</v>
      </c>
      <c r="O29" s="63"/>
      <c r="P29" s="64"/>
    </row>
    <row r="30" spans="3:36" ht="15" thickBot="1" x14ac:dyDescent="0.35"/>
    <row r="31" spans="3:36" ht="16.2" thickBot="1" x14ac:dyDescent="0.35">
      <c r="C31" s="14" t="s">
        <v>52</v>
      </c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6"/>
    </row>
    <row r="32" spans="3:36" ht="16.2" thickBot="1" x14ac:dyDescent="0.35">
      <c r="C32" s="14" t="s">
        <v>68</v>
      </c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6"/>
    </row>
    <row r="34" spans="2:16" ht="15" customHeight="1" x14ac:dyDescent="0.3">
      <c r="B34" s="70" t="s">
        <v>8</v>
      </c>
      <c r="C34" s="70"/>
      <c r="D34" s="70"/>
      <c r="E34" s="70"/>
      <c r="I34" s="73" t="s">
        <v>42</v>
      </c>
      <c r="J34" s="73"/>
      <c r="K34" s="73"/>
      <c r="L34" s="73"/>
      <c r="M34" s="73"/>
      <c r="N34" s="73"/>
      <c r="O34" s="73"/>
      <c r="P34" s="73"/>
    </row>
    <row r="35" spans="2:16" x14ac:dyDescent="0.3">
      <c r="B35" s="71" t="s">
        <v>53</v>
      </c>
      <c r="C35" s="71"/>
      <c r="D35" s="71"/>
      <c r="E35" s="71"/>
      <c r="I35" s="73"/>
      <c r="J35" s="73"/>
      <c r="K35" s="73"/>
      <c r="L35" s="73"/>
      <c r="M35" s="73"/>
      <c r="N35" s="73"/>
      <c r="O35" s="73"/>
      <c r="P35" s="73"/>
    </row>
    <row r="36" spans="2:16" x14ac:dyDescent="0.3">
      <c r="B36" s="71" t="s">
        <v>54</v>
      </c>
      <c r="C36" s="71"/>
      <c r="D36" s="71"/>
      <c r="E36" s="71"/>
      <c r="I36" s="73"/>
      <c r="J36" s="73"/>
      <c r="K36" s="73"/>
      <c r="L36" s="73"/>
      <c r="M36" s="73"/>
      <c r="N36" s="73"/>
      <c r="O36" s="73"/>
      <c r="P36" s="73"/>
    </row>
    <row r="37" spans="2:16" x14ac:dyDescent="0.3">
      <c r="B37" s="72" t="s">
        <v>55</v>
      </c>
      <c r="C37" s="71"/>
      <c r="D37" s="71"/>
      <c r="E37" s="71"/>
      <c r="I37" s="73"/>
      <c r="J37" s="73"/>
      <c r="K37" s="73"/>
      <c r="L37" s="73"/>
      <c r="M37" s="73"/>
      <c r="N37" s="73"/>
      <c r="O37" s="73"/>
      <c r="P37" s="73"/>
    </row>
  </sheetData>
  <mergeCells count="79">
    <mergeCell ref="S2:AB3"/>
    <mergeCell ref="C32:P32"/>
    <mergeCell ref="F23:I23"/>
    <mergeCell ref="J23:M23"/>
    <mergeCell ref="N23:P23"/>
    <mergeCell ref="S12:AB13"/>
    <mergeCell ref="C10:E10"/>
    <mergeCell ref="F10:J10"/>
    <mergeCell ref="C9:E9"/>
    <mergeCell ref="F9:J9"/>
    <mergeCell ref="F15:J15"/>
    <mergeCell ref="D16:E16"/>
    <mergeCell ref="F16:J16"/>
    <mergeCell ref="D17:E17"/>
    <mergeCell ref="F17:J17"/>
    <mergeCell ref="C22:P22"/>
    <mergeCell ref="C24:E24"/>
    <mergeCell ref="C25:E25"/>
    <mergeCell ref="C26:E26"/>
    <mergeCell ref="C27:E27"/>
    <mergeCell ref="C28:E28"/>
    <mergeCell ref="F25:I25"/>
    <mergeCell ref="F26:I26"/>
    <mergeCell ref="F27:I27"/>
    <mergeCell ref="F28:I28"/>
    <mergeCell ref="F29:I29"/>
    <mergeCell ref="B34:E34"/>
    <mergeCell ref="B35:E35"/>
    <mergeCell ref="B36:E36"/>
    <mergeCell ref="B37:E37"/>
    <mergeCell ref="I34:P37"/>
    <mergeCell ref="F14:J14"/>
    <mergeCell ref="C7:P7"/>
    <mergeCell ref="N27:P27"/>
    <mergeCell ref="N28:P28"/>
    <mergeCell ref="N29:P29"/>
    <mergeCell ref="J29:M29"/>
    <mergeCell ref="M14:M15"/>
    <mergeCell ref="J25:M25"/>
    <mergeCell ref="J26:M26"/>
    <mergeCell ref="J27:M27"/>
    <mergeCell ref="J28:M28"/>
    <mergeCell ref="P14:P15"/>
    <mergeCell ref="P16:P17"/>
    <mergeCell ref="P18:P19"/>
    <mergeCell ref="C29:E29"/>
    <mergeCell ref="F24:I24"/>
    <mergeCell ref="F18:J18"/>
    <mergeCell ref="D19:E19"/>
    <mergeCell ref="K12:L13"/>
    <mergeCell ref="J24:M24"/>
    <mergeCell ref="C2:M4"/>
    <mergeCell ref="C18:C19"/>
    <mergeCell ref="K16:L17"/>
    <mergeCell ref="M16:M17"/>
    <mergeCell ref="C12:C13"/>
    <mergeCell ref="C14:C15"/>
    <mergeCell ref="C16:C17"/>
    <mergeCell ref="D12:E12"/>
    <mergeCell ref="D13:E13"/>
    <mergeCell ref="F12:J12"/>
    <mergeCell ref="F13:J13"/>
    <mergeCell ref="D14:E14"/>
    <mergeCell ref="C31:P31"/>
    <mergeCell ref="M12:M13"/>
    <mergeCell ref="N12:O13"/>
    <mergeCell ref="K14:L15"/>
    <mergeCell ref="N24:P24"/>
    <mergeCell ref="N25:P25"/>
    <mergeCell ref="N26:P26"/>
    <mergeCell ref="F19:J19"/>
    <mergeCell ref="N16:O17"/>
    <mergeCell ref="K18:L19"/>
    <mergeCell ref="M18:M19"/>
    <mergeCell ref="N18:O19"/>
    <mergeCell ref="P12:P13"/>
    <mergeCell ref="D15:E15"/>
    <mergeCell ref="N14:O15"/>
    <mergeCell ref="D18:E18"/>
  </mergeCells>
  <dataValidations count="2">
    <dataValidation type="list" allowBlank="1" showInputMessage="1" showErrorMessage="1" sqref="M12:M19" xr:uid="{00000000-0002-0000-0000-000000000000}">
      <formula1>"M,N1,N2,N3,R1,R2,NJ"</formula1>
    </dataValidation>
    <dataValidation type="list" allowBlank="1" showInputMessage="1" showErrorMessage="1" sqref="F13:J13 F10:J10 F15:J15 F17:J17 F19:J19" xr:uid="{00000000-0002-0000-0000-000001000000}">
      <formula1>$AC$12:$AC$19</formula1>
    </dataValidation>
  </dataValidations>
  <hyperlinks>
    <hyperlink ref="B37" r:id="rId1" xr:uid="{00000000-0004-0000-0000-000000000000}"/>
  </hyperlinks>
  <pageMargins left="0.23622047244094491" right="0.23622047244094491" top="0.74803149606299213" bottom="0.74803149606299213" header="0.31496062992125984" footer="0.31496062992125984"/>
  <pageSetup paperSize="9" scale="73" orientation="landscape" horizontalDpi="300" verticalDpi="3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Bordereau d'engagement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Matthieu Jonard</dc:creator>
  <cp:lastModifiedBy>François Genty</cp:lastModifiedBy>
  <cp:lastPrinted>2022-12-19T16:49:17Z</cp:lastPrinted>
  <dcterms:created xsi:type="dcterms:W3CDTF">2020-08-23T17:02:46Z</dcterms:created>
  <dcterms:modified xsi:type="dcterms:W3CDTF">2026-01-07T10:37:05Z</dcterms:modified>
</cp:coreProperties>
</file>