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5.xml.rels" ContentType="application/vnd.openxmlformats-package.relationships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_rels/workbook.xml.rels" ContentType="application/vnd.openxmlformats-package.relationships+xml"/>
  <Override PartName="/xl/media/image1.jpeg" ContentType="image/jpeg"/>
  <Override PartName="/xl/media/image2.png" ContentType="image/png"/>
  <Override PartName="/xl/media/image3.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B - 3 poules 3 joueurs" sheetId="1" state="visible" r:id="rId3"/>
    <sheet name="3B - 6 poules 3 joueurs" sheetId="2" state="visible" r:id="rId4"/>
    <sheet name="3B - Poules croisées 3+2" sheetId="3" state="visible" r:id="rId5"/>
    <sheet name="3B - Poules croisées 2+2" sheetId="4" state="visible" r:id="rId6"/>
    <sheet name="3B - Poule 2 joueurs" sheetId="5" state="visible" r:id="rId7"/>
    <sheet name="Menus" sheetId="6" state="visible" r:id="rId8"/>
  </sheets>
  <definedNames>
    <definedName function="false" hidden="false" localSheetId="0" name="_xlnm.Print_Area" vbProcedure="false">'3B - 3 poules 3 joueurs'!$A$1:$R$40</definedName>
    <definedName function="false" hidden="false" localSheetId="1" name="_xlnm.Print_Area" vbProcedure="false">'3B - 6 poules 3 joueurs'!$A$1:$R$76</definedName>
    <definedName function="false" hidden="false" localSheetId="4" name="_xlnm.Print_Area" vbProcedure="false">'3B - Poule 2 joueurs'!$A$1:$R$14</definedName>
    <definedName function="false" hidden="false" localSheetId="3" name="_xlnm.Print_Area" vbProcedure="false">'3B - Poules croisées 2+2'!$A$1:$R$42</definedName>
    <definedName function="false" hidden="false" localSheetId="2" name="_xlnm.Print_Area" vbProcedure="false">'3B - Poules croisées 3+2'!$A$1:$R$44</definedName>
    <definedName function="false" hidden="false" localSheetId="5" name="_xlnm.Print_Area" vbProcedure="false">Menus!$A$1:$J$11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<sst xmlns="http://schemas.openxmlformats.org/spreadsheetml/2006/main" count="432" uniqueCount="69">
  <si>
    <t xml:space="preserve">Club : </t>
  </si>
  <si>
    <t xml:space="preserve">Date : </t>
  </si>
  <si>
    <t xml:space="preserve">3 BANDES</t>
  </si>
  <si>
    <t xml:space="preserve">Distances : </t>
  </si>
  <si>
    <t xml:space="preserve">Catégorie : </t>
  </si>
  <si>
    <t xml:space="preserve">Tour : </t>
  </si>
  <si>
    <t xml:space="preserve">Reprises : </t>
  </si>
  <si>
    <t xml:space="preserve">Poule 1</t>
  </si>
  <si>
    <t xml:space="preserve">NOM</t>
  </si>
  <si>
    <t xml:space="preserve">Prénom</t>
  </si>
  <si>
    <t xml:space="preserve">Club</t>
  </si>
  <si>
    <t xml:space="preserve">Points Match</t>
  </si>
  <si>
    <t xml:space="preserve">Moyenne
Générale</t>
  </si>
  <si>
    <t xml:space="preserve">Joueur A</t>
  </si>
  <si>
    <t xml:space="preserve">Points </t>
  </si>
  <si>
    <t xml:space="preserve">Reprises</t>
  </si>
  <si>
    <t xml:space="preserve">Série </t>
  </si>
  <si>
    <t xml:space="preserve">Match GNP</t>
  </si>
  <si>
    <t xml:space="preserve">Moy </t>
  </si>
  <si>
    <t xml:space="preserve">Joueur B</t>
  </si>
  <si>
    <t xml:space="preserve">Poule 2</t>
  </si>
  <si>
    <t xml:space="preserve">Poule 3</t>
  </si>
  <si>
    <t xml:space="preserve">Poule 4</t>
  </si>
  <si>
    <t xml:space="preserve">Poule 5</t>
  </si>
  <si>
    <t xml:space="preserve">Poule 6</t>
  </si>
  <si>
    <t xml:space="preserve">A remplir si 8 ou 11  joueurs dans la salle :</t>
  </si>
  <si>
    <t xml:space="preserve">A remplir si 11 joueurs dans la salle :</t>
  </si>
  <si>
    <t xml:space="preserve">A remplir si 7 ou 10 joueurs dans la salle :</t>
  </si>
  <si>
    <t xml:space="preserve">A remplir si 10 joueurs dans la salle :</t>
  </si>
  <si>
    <t xml:space="preserve">Mode de jeu</t>
  </si>
  <si>
    <t xml:space="preserve">Catégories</t>
  </si>
  <si>
    <t xml:space="preserve">Distance</t>
  </si>
  <si>
    <t xml:space="preserve">Limitation rep.</t>
  </si>
  <si>
    <t xml:space="preserve">Clubs</t>
  </si>
  <si>
    <t xml:space="preserve">Tour</t>
  </si>
  <si>
    <t xml:space="preserve">Nb joueurs</t>
  </si>
  <si>
    <t xml:space="preserve">Nb billards</t>
  </si>
  <si>
    <t xml:space="preserve">3x3</t>
  </si>
  <si>
    <t xml:space="preserve">6x3</t>
  </si>
  <si>
    <t xml:space="preserve">3+2</t>
  </si>
  <si>
    <t xml:space="preserve">2+2</t>
  </si>
  <si>
    <t xml:space="preserve">Nb onglets</t>
  </si>
  <si>
    <t xml:space="preserve">NATIONALE 1</t>
  </si>
  <si>
    <t xml:space="preserve">ABBEVILLE</t>
  </si>
  <si>
    <t xml:space="preserve">T1</t>
  </si>
  <si>
    <t xml:space="preserve">NATIONALE 2</t>
  </si>
  <si>
    <t xml:space="preserve">ALBERT</t>
  </si>
  <si>
    <t xml:space="preserve">T2</t>
  </si>
  <si>
    <t xml:space="preserve">X</t>
  </si>
  <si>
    <t xml:space="preserve">N1 - N2</t>
  </si>
  <si>
    <t xml:space="preserve">AMIENS</t>
  </si>
  <si>
    <t xml:space="preserve">T3</t>
  </si>
  <si>
    <t xml:space="preserve">NATIONALE 3</t>
  </si>
  <si>
    <t xml:space="preserve">FRIVILLE</t>
  </si>
  <si>
    <t xml:space="preserve">1/2 Finale</t>
  </si>
  <si>
    <t xml:space="preserve">RÉGIONALE 1</t>
  </si>
  <si>
    <t xml:space="preserve">MOREUIL</t>
  </si>
  <si>
    <t xml:space="preserve">RÉGIONALE 2</t>
  </si>
  <si>
    <t xml:space="preserve">PONT de METZ</t>
  </si>
  <si>
    <t xml:space="preserve">XX</t>
  </si>
  <si>
    <t xml:space="preserve">Dames</t>
  </si>
  <si>
    <t xml:space="preserve">ROYE</t>
  </si>
  <si>
    <t xml:space="preserve">U21 (Juniors)</t>
  </si>
  <si>
    <t xml:space="preserve">VIGNACOURT</t>
  </si>
  <si>
    <t xml:space="preserve">U17 (Cadets)</t>
  </si>
  <si>
    <t xml:space="preserve">XXX</t>
  </si>
  <si>
    <t xml:space="preserve">XXXX</t>
  </si>
  <si>
    <t xml:space="preserve">XXXXX</t>
  </si>
  <si>
    <t xml:space="preserve">XXXXXX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</si>
</sst>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0"/>
    <numFmt numFmtId="166" formatCode="dd/mm/yyyy"/>
    <numFmt numFmtId="167" formatCode="0.00"/>
  </numFmts>
  <fonts count="21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  <font>
      <b val="true"/>
      <sz val="14"/>
      <name val="Arial"/>
      <family val="2"/>
      <charset val="1"/>
    </font>
    <font>
      <b val="true"/>
      <sz val="26"/>
      <color rgb="FF0070C0"/>
      <name val="Arial"/>
      <family val="2"/>
      <charset val="1"/>
    </font>
    <font>
      <b val="true"/>
      <u val="single"/>
      <sz val="11"/>
      <name val="Arial"/>
      <family val="2"/>
      <charset val="1"/>
    </font>
    <font>
      <b val="true"/>
      <sz val="11"/>
      <name val="Arial"/>
      <family val="2"/>
      <charset val="1"/>
    </font>
    <font>
      <sz val="16"/>
      <color rgb="FFFF0000"/>
      <name val="Arial"/>
      <family val="2"/>
      <charset val="1"/>
    </font>
    <font>
      <b val="true"/>
      <u val="single"/>
      <sz val="12"/>
      <name val="Arial"/>
      <family val="2"/>
      <charset val="1"/>
    </font>
    <font>
      <b val="true"/>
      <sz val="10"/>
      <name val="Arial"/>
      <family val="2"/>
      <charset val="1"/>
    </font>
    <font>
      <sz val="14"/>
      <color rgb="FFFF0000"/>
      <name val="Arial"/>
      <family val="2"/>
      <charset val="1"/>
    </font>
    <font>
      <b val="true"/>
      <sz val="18"/>
      <name val="Arial"/>
      <family val="2"/>
      <charset val="1"/>
    </font>
    <font>
      <sz val="10"/>
      <name val="Arial"/>
      <family val="2"/>
      <charset val="1"/>
    </font>
    <font>
      <sz val="12"/>
      <name val="Arial"/>
      <family val="2"/>
      <charset val="1"/>
    </font>
    <font>
      <b val="true"/>
      <sz val="12"/>
      <color theme="0"/>
      <name val="Arial"/>
      <family val="2"/>
      <charset val="1"/>
    </font>
    <font>
      <sz val="15"/>
      <name val="Arial"/>
      <family val="0"/>
      <charset val="1"/>
    </font>
    <font>
      <b val="true"/>
      <u val="single"/>
      <sz val="15"/>
      <name val="Arial"/>
      <family val="2"/>
      <charset val="1"/>
    </font>
    <font>
      <b val="true"/>
      <u val="single"/>
      <sz val="15"/>
      <name val="Arial"/>
      <family val="0"/>
      <charset val="1"/>
    </font>
    <font>
      <sz val="15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4" tint="0.5999"/>
        <bgColor rgb="FF99CCFF"/>
      </patternFill>
    </fill>
    <fill>
      <patternFill patternType="solid">
        <fgColor theme="7" tint="0.7999"/>
        <bgColor rgb="FFFBE5D6"/>
      </patternFill>
    </fill>
    <fill>
      <patternFill patternType="solid">
        <fgColor theme="5" tint="0.5999"/>
        <bgColor rgb="FFFBE5D6"/>
      </patternFill>
    </fill>
    <fill>
      <patternFill patternType="solid">
        <fgColor theme="5" tint="0.7999"/>
        <bgColor rgb="FFFFF2CC"/>
      </patternFill>
    </fill>
    <fill>
      <patternFill patternType="solid">
        <fgColor theme="9" tint="0.7999"/>
        <bgColor rgb="FFFBE5D6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6" fontId="5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center" textRotation="0" wrapText="true" indent="0" shrinkToFit="false"/>
      <protection locked="true" hidden="false"/>
    </xf>
    <xf numFmtId="166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left" vertical="center" textRotation="0" wrapText="false" indent="0" shrinkToFit="true"/>
      <protection locked="true" hidden="false"/>
    </xf>
    <xf numFmtId="164" fontId="12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3" fillId="4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3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4" fillId="5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5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5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left" vertical="center" textRotation="0" wrapText="false" indent="1" shrinkToFit="false"/>
      <protection locked="false" hidden="false"/>
    </xf>
    <xf numFmtId="164" fontId="4" fillId="2" borderId="1" xfId="0" applyFont="true" applyBorder="true" applyAlignment="true" applyProtection="true">
      <alignment horizontal="left" vertical="center" textRotation="0" wrapText="false" indent="1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3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true" applyProtection="true">
      <alignment horizontal="left" vertical="center" textRotation="0" wrapText="false" indent="1" shrinkToFit="false"/>
      <protection locked="false" hidden="false"/>
    </xf>
    <xf numFmtId="164" fontId="4" fillId="2" borderId="12" xfId="0" applyFont="true" applyBorder="true" applyAlignment="true" applyProtection="true">
      <alignment horizontal="left" vertical="center" textRotation="0" wrapText="false" indent="1" shrinkToFit="false"/>
      <protection locked="false" hidden="false"/>
    </xf>
    <xf numFmtId="164" fontId="4" fillId="2" borderId="1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3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3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3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3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6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6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6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6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9" xfId="0" applyFont="true" applyBorder="true" applyAlignment="true" applyProtection="true">
      <alignment horizontal="left" vertical="center" textRotation="0" wrapText="false" indent="1" shrinkToFit="true"/>
      <protection locked="true" hidden="false"/>
    </xf>
    <xf numFmtId="164" fontId="4" fillId="3" borderId="1" xfId="0" applyFont="true" applyBorder="true" applyAlignment="true" applyProtection="true">
      <alignment horizontal="left" vertical="center" textRotation="0" wrapText="false" indent="1" shrinkToFit="true"/>
      <protection locked="true" hidden="false"/>
    </xf>
    <xf numFmtId="164" fontId="16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3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6" borderId="9" xfId="0" applyFont="true" applyBorder="true" applyAlignment="true" applyProtection="true">
      <alignment horizontal="left" vertical="center" textRotation="0" wrapText="false" indent="1" shrinkToFit="true"/>
      <protection locked="true" hidden="false"/>
    </xf>
    <xf numFmtId="164" fontId="4" fillId="6" borderId="1" xfId="0" applyFont="true" applyBorder="true" applyAlignment="true" applyProtection="true">
      <alignment horizontal="left" vertical="center" textRotation="0" wrapText="false" indent="1" shrinkToFit="true"/>
      <protection locked="true" hidden="false"/>
    </xf>
    <xf numFmtId="164" fontId="4" fillId="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6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11" xfId="0" applyFont="true" applyBorder="true" applyAlignment="true" applyProtection="true">
      <alignment horizontal="left" vertical="center" textRotation="0" wrapText="false" indent="1" shrinkToFit="true"/>
      <protection locked="true" hidden="false"/>
    </xf>
    <xf numFmtId="164" fontId="4" fillId="3" borderId="12" xfId="0" applyFont="true" applyBorder="true" applyAlignment="true" applyProtection="true">
      <alignment horizontal="left" vertical="center" textRotation="0" wrapText="false" indent="1" shrinkToFit="true"/>
      <protection locked="true" hidden="false"/>
    </xf>
    <xf numFmtId="164" fontId="16" fillId="3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3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6" borderId="11" xfId="0" applyFont="true" applyBorder="true" applyAlignment="true" applyProtection="true">
      <alignment horizontal="left" vertical="center" textRotation="0" wrapText="false" indent="1" shrinkToFit="true"/>
      <protection locked="true" hidden="false"/>
    </xf>
    <xf numFmtId="164" fontId="4" fillId="6" borderId="12" xfId="0" applyFont="true" applyBorder="true" applyAlignment="true" applyProtection="true">
      <alignment horizontal="left" vertical="center" textRotation="0" wrapText="false" indent="1" shrinkToFit="true"/>
      <protection locked="true" hidden="false"/>
    </xf>
    <xf numFmtId="164" fontId="16" fillId="6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6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6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8" fillId="0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9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10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11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12" fillId="0" borderId="0" xfId="0" applyFont="true" applyBorder="false" applyAlignment="true" applyProtection="true">
      <alignment horizontal="left" vertical="center" textRotation="0" wrapText="false" indent="0" shrinkToFit="true"/>
      <protection locked="false" hidden="false"/>
    </xf>
    <xf numFmtId="164" fontId="12" fillId="0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5" fontId="4" fillId="3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4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3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4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1">
    <dxf>
      <font>
        <name val="Arial"/>
        <charset val="1"/>
        <family val="0"/>
      </font>
      <fill>
        <patternFill>
          <bgColor rgb="FF0070C0"/>
        </patternFill>
      </fill>
    </dxf>
    <dxf>
      <font>
        <name val="Arial"/>
        <charset val="1"/>
        <family val="0"/>
      </font>
      <fill>
        <patternFill>
          <bgColor rgb="FF00B050"/>
        </patternFill>
      </fill>
    </dxf>
    <dxf>
      <font>
        <name val="Arial"/>
        <charset val="1"/>
        <family val="0"/>
      </font>
      <fill>
        <patternFill>
          <bgColor rgb="FFFF0000"/>
        </patternFill>
      </fill>
    </dxf>
    <dxf>
      <font>
        <name val="Arial"/>
        <charset val="1"/>
        <family val="0"/>
      </font>
      <fill>
        <patternFill>
          <bgColor rgb="FF0070C0"/>
        </patternFill>
      </fill>
    </dxf>
    <dxf>
      <font>
        <name val="Arial"/>
        <charset val="1"/>
        <family val="0"/>
      </font>
      <fill>
        <patternFill>
          <bgColor rgb="FF00B050"/>
        </patternFill>
      </fill>
    </dxf>
    <dxf>
      <font>
        <name val="Arial"/>
        <charset val="1"/>
        <family val="0"/>
      </font>
      <fill>
        <patternFill>
          <bgColor rgb="FFFF0000"/>
        </patternFill>
      </fill>
    </dxf>
    <dxf>
      <font>
        <name val="Arial"/>
        <charset val="1"/>
        <family val="0"/>
      </font>
      <fill>
        <patternFill>
          <bgColor rgb="FF0070C0"/>
        </patternFill>
      </fill>
    </dxf>
    <dxf>
      <font>
        <name val="Arial"/>
        <charset val="1"/>
        <family val="0"/>
      </font>
      <fill>
        <patternFill>
          <bgColor rgb="FF00B050"/>
        </patternFill>
      </fill>
    </dxf>
    <dxf>
      <font>
        <name val="Arial"/>
        <charset val="1"/>
        <family val="0"/>
      </font>
      <fill>
        <patternFill>
          <bgColor rgb="FFFF0000"/>
        </patternFill>
      </fill>
    </dxf>
    <dxf>
      <font>
        <name val="Arial"/>
        <charset val="1"/>
        <family val="0"/>
      </font>
      <fill>
        <patternFill>
          <bgColor rgb="FF0070C0"/>
        </patternFill>
      </fill>
    </dxf>
    <dxf>
      <font>
        <name val="Arial"/>
        <charset val="1"/>
        <family val="0"/>
      </font>
      <fill>
        <patternFill>
          <bgColor rgb="FF00B050"/>
        </patternFill>
      </fill>
    </dxf>
    <dxf>
      <font>
        <name val="Arial"/>
        <charset val="1"/>
        <family val="0"/>
      </font>
      <fill>
        <patternFill>
          <bgColor rgb="FFFF0000"/>
        </patternFill>
      </fill>
    </dxf>
    <dxf>
      <font>
        <name val="Arial"/>
        <charset val="1"/>
        <family val="0"/>
      </font>
      <fill>
        <patternFill>
          <bgColor rgb="FF0070C0"/>
        </patternFill>
      </fill>
    </dxf>
    <dxf>
      <font>
        <name val="Arial"/>
        <charset val="1"/>
        <family val="0"/>
      </font>
      <fill>
        <patternFill>
          <bgColor rgb="FF00B050"/>
        </patternFill>
      </fill>
    </dxf>
    <dxf>
      <font>
        <name val="Arial"/>
        <charset val="1"/>
        <family val="0"/>
      </font>
      <fill>
        <patternFill>
          <bgColor rgb="FFFF0000"/>
        </patternFill>
      </fill>
    </dxf>
    <dxf>
      <font>
        <name val="Arial"/>
        <charset val="1"/>
        <family val="0"/>
      </font>
      <fill>
        <patternFill>
          <bgColor rgb="FF0070C0"/>
        </patternFill>
      </fill>
    </dxf>
    <dxf>
      <font>
        <name val="Arial"/>
        <charset val="1"/>
        <family val="0"/>
      </font>
      <fill>
        <patternFill>
          <bgColor rgb="FF00B050"/>
        </patternFill>
      </fill>
    </dxf>
    <dxf>
      <font>
        <name val="Arial"/>
        <charset val="1"/>
        <family val="0"/>
      </font>
      <fill>
        <patternFill>
          <bgColor rgb="FFFF0000"/>
        </patternFill>
      </fill>
    </dxf>
    <dxf>
      <font>
        <name val="Arial"/>
        <charset val="1"/>
        <family val="0"/>
      </font>
      <fill>
        <patternFill>
          <bgColor rgb="FF0070C0"/>
        </patternFill>
      </fill>
    </dxf>
    <dxf>
      <font>
        <name val="Arial"/>
        <charset val="1"/>
        <family val="0"/>
      </font>
      <fill>
        <patternFill>
          <bgColor rgb="FF00B050"/>
        </patternFill>
      </fill>
    </dxf>
    <dxf>
      <font>
        <name val="Arial"/>
        <charset val="1"/>
        <family val="0"/>
      </font>
      <fill>
        <patternFill>
          <bgColor rgb="FFFF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70C0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BE5D6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png"/><Relationship Id="rId3" Type="http://schemas.openxmlformats.org/officeDocument/2006/relationships/image" Target="../media/image2.png"/><Relationship Id="rId4" Type="http://schemas.openxmlformats.org/officeDocument/2006/relationships/image" Target="../media/image3.jpeg"/><Relationship Id="rId5" Type="http://schemas.openxmlformats.org/officeDocument/2006/relationships/image" Target="../media/image1.jpeg"/><Relationship Id="rId6" Type="http://schemas.openxmlformats.org/officeDocument/2006/relationships/image" Target="../media/image2.png"/><Relationship Id="rId7" Type="http://schemas.openxmlformats.org/officeDocument/2006/relationships/image" Target="../media/image1.jpeg"/><Relationship Id="rId8" Type="http://schemas.openxmlformats.org/officeDocument/2006/relationships/image" Target="../media/image2.png"/><Relationship Id="rId9" Type="http://schemas.openxmlformats.org/officeDocument/2006/relationships/image" Target="../media/image1.jpeg"/><Relationship Id="rId10" Type="http://schemas.openxmlformats.org/officeDocument/2006/relationships/image" Target="../media/image2.png"/><Relationship Id="rId11" Type="http://schemas.openxmlformats.org/officeDocument/2006/relationships/image" Target="../media/image1.jpeg"/><Relationship Id="rId12" Type="http://schemas.openxmlformats.org/officeDocument/2006/relationships/image" Target="../media/image2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png"/><Relationship Id="rId3" Type="http://schemas.openxmlformats.org/officeDocument/2006/relationships/image" Target="../media/image1.jpeg"/><Relationship Id="rId4" Type="http://schemas.openxmlformats.org/officeDocument/2006/relationships/image" Target="../media/image2.png"/><Relationship Id="rId5" Type="http://schemas.openxmlformats.org/officeDocument/2006/relationships/image" Target="../media/image1.jpeg"/><Relationship Id="rId6" Type="http://schemas.openxmlformats.org/officeDocument/2006/relationships/image" Target="../media/image2.png"/><Relationship Id="rId7" Type="http://schemas.openxmlformats.org/officeDocument/2006/relationships/image" Target="../media/image1.jpeg"/><Relationship Id="rId8" Type="http://schemas.openxmlformats.org/officeDocument/2006/relationships/image" Target="../media/image2.png"/><Relationship Id="rId9" Type="http://schemas.openxmlformats.org/officeDocument/2006/relationships/image" Target="../media/image2.png"/><Relationship Id="rId10" Type="http://schemas.openxmlformats.org/officeDocument/2006/relationships/image" Target="../media/image3.jpeg"/><Relationship Id="rId11" Type="http://schemas.openxmlformats.org/officeDocument/2006/relationships/image" Target="../media/image1.jpeg"/><Relationship Id="rId12" Type="http://schemas.openxmlformats.org/officeDocument/2006/relationships/image" Target="../media/image2.png"/><Relationship Id="rId13" Type="http://schemas.openxmlformats.org/officeDocument/2006/relationships/image" Target="../media/image1.jpeg"/><Relationship Id="rId14" Type="http://schemas.openxmlformats.org/officeDocument/2006/relationships/image" Target="../media/image2.png"/><Relationship Id="rId15" Type="http://schemas.openxmlformats.org/officeDocument/2006/relationships/image" Target="../media/image1.jpeg"/><Relationship Id="rId16" Type="http://schemas.openxmlformats.org/officeDocument/2006/relationships/image" Target="../media/image2.png"/><Relationship Id="rId17" Type="http://schemas.openxmlformats.org/officeDocument/2006/relationships/image" Target="../media/image1.jpeg"/><Relationship Id="rId18" Type="http://schemas.openxmlformats.org/officeDocument/2006/relationships/image" Target="../media/image2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jpeg"/><Relationship Id="rId3" Type="http://schemas.openxmlformats.org/officeDocument/2006/relationships/image" Target="../media/image1.jpeg"/><Relationship Id="rId4" Type="http://schemas.openxmlformats.org/officeDocument/2006/relationships/image" Target="../media/image2.png"/><Relationship Id="rId5" Type="http://schemas.openxmlformats.org/officeDocument/2006/relationships/image" Target="../media/image1.jpeg"/><Relationship Id="rId6" Type="http://schemas.openxmlformats.org/officeDocument/2006/relationships/image" Target="../media/image2.png"/><Relationship Id="rId7" Type="http://schemas.openxmlformats.org/officeDocument/2006/relationships/image" Target="../media/image1.jpeg"/><Relationship Id="rId8" Type="http://schemas.openxmlformats.org/officeDocument/2006/relationships/image" Target="../media/image2.png"/><Relationship Id="rId9" Type="http://schemas.openxmlformats.org/officeDocument/2006/relationships/image" Target="../media/image1.jpeg"/><Relationship Id="rId10" Type="http://schemas.openxmlformats.org/officeDocument/2006/relationships/image" Target="../media/image2.png"/><Relationship Id="rId11" Type="http://schemas.openxmlformats.org/officeDocument/2006/relationships/image" Target="../media/image2.png"/><Relationship Id="rId12" Type="http://schemas.openxmlformats.org/officeDocument/2006/relationships/image" Target="../media/image3.jpeg"/><Relationship Id="rId13" Type="http://schemas.openxmlformats.org/officeDocument/2006/relationships/image" Target="../media/image1.jpeg"/><Relationship Id="rId14" Type="http://schemas.openxmlformats.org/officeDocument/2006/relationships/image" Target="../media/image2.png"/><Relationship Id="rId15" Type="http://schemas.openxmlformats.org/officeDocument/2006/relationships/image" Target="../media/image1.jpeg"/><Relationship Id="rId16" Type="http://schemas.openxmlformats.org/officeDocument/2006/relationships/image" Target="../media/image2.png"/><Relationship Id="rId17" Type="http://schemas.openxmlformats.org/officeDocument/2006/relationships/image" Target="../media/image1.jpeg"/><Relationship Id="rId18" Type="http://schemas.openxmlformats.org/officeDocument/2006/relationships/image" Target="../media/image2.png"/><Relationship Id="rId19" Type="http://schemas.openxmlformats.org/officeDocument/2006/relationships/image" Target="../media/image1.jpeg"/><Relationship Id="rId20" Type="http://schemas.openxmlformats.org/officeDocument/2006/relationships/image" Target="../media/image2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jpeg"/><Relationship Id="rId3" Type="http://schemas.openxmlformats.org/officeDocument/2006/relationships/image" Target="../media/image1.jpeg"/><Relationship Id="rId4" Type="http://schemas.openxmlformats.org/officeDocument/2006/relationships/image" Target="../media/image2.png"/><Relationship Id="rId5" Type="http://schemas.openxmlformats.org/officeDocument/2006/relationships/image" Target="../media/image1.jpeg"/><Relationship Id="rId6" Type="http://schemas.openxmlformats.org/officeDocument/2006/relationships/image" Target="../media/image2.png"/><Relationship Id="rId7" Type="http://schemas.openxmlformats.org/officeDocument/2006/relationships/image" Target="../media/image1.jpeg"/><Relationship Id="rId8" Type="http://schemas.openxmlformats.org/officeDocument/2006/relationships/image" Target="../media/image2.png"/><Relationship Id="rId9" Type="http://schemas.openxmlformats.org/officeDocument/2006/relationships/image" Target="../media/image1.jpeg"/><Relationship Id="rId10" Type="http://schemas.openxmlformats.org/officeDocument/2006/relationships/image" Target="../media/image2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jpeg"/><Relationship Id="rId3" Type="http://schemas.openxmlformats.org/officeDocument/2006/relationships/image" Target="../media/image1.jpeg"/><Relationship Id="rId4" Type="http://schemas.openxmlformats.org/officeDocument/2006/relationships/image" Target="../media/image2.png"/><Relationship Id="rId5" Type="http://schemas.openxmlformats.org/officeDocument/2006/relationships/image" Target="../media/image1.jpeg"/><Relationship Id="rId6" Type="http://schemas.openxmlformats.org/officeDocument/2006/relationships/image" Target="../media/image2.png"/><Relationship Id="rId7" Type="http://schemas.openxmlformats.org/officeDocument/2006/relationships/image" Target="../media/image1.jpeg"/><Relationship Id="rId8" Type="http://schemas.openxmlformats.org/officeDocument/2006/relationships/image" Target="../media/image2.png"/><Relationship Id="rId9" Type="http://schemas.openxmlformats.org/officeDocument/2006/relationships/image" Target="../media/image1.jpeg"/><Relationship Id="rId10" Type="http://schemas.openxmlformats.org/officeDocument/2006/relationships/image" Target="../media/image2.png"/><Relationship Id="rId11" Type="http://schemas.openxmlformats.org/officeDocument/2006/relationships/image" Target="../media/image2.png"/><Relationship Id="rId12" Type="http://schemas.openxmlformats.org/officeDocument/2006/relationships/image" Target="../media/image3.jpeg"/><Relationship Id="rId13" Type="http://schemas.openxmlformats.org/officeDocument/2006/relationships/image" Target="../media/image1.jpeg"/><Relationship Id="rId14" Type="http://schemas.openxmlformats.org/officeDocument/2006/relationships/image" Target="../media/image2.png"/><Relationship Id="rId15" Type="http://schemas.openxmlformats.org/officeDocument/2006/relationships/image" Target="../media/image1.jpeg"/><Relationship Id="rId16" Type="http://schemas.openxmlformats.org/officeDocument/2006/relationships/image" Target="../media/image2.png"/><Relationship Id="rId17" Type="http://schemas.openxmlformats.org/officeDocument/2006/relationships/image" Target="../media/image1.jpeg"/><Relationship Id="rId18" Type="http://schemas.openxmlformats.org/officeDocument/2006/relationships/image" Target="../media/image2.png"/><Relationship Id="rId19" Type="http://schemas.openxmlformats.org/officeDocument/2006/relationships/image" Target="../media/image1.jpeg"/><Relationship Id="rId20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12</xdr:col>
      <xdr:colOff>228600</xdr:colOff>
      <xdr:row>1</xdr:row>
      <xdr:rowOff>0</xdr:rowOff>
    </xdr:from>
    <xdr:to>
      <xdr:col>14</xdr:col>
      <xdr:colOff>277560</xdr:colOff>
      <xdr:row>2</xdr:row>
      <xdr:rowOff>384480</xdr:rowOff>
    </xdr:to>
    <xdr:pic>
      <xdr:nvPicPr>
        <xdr:cNvPr id="0" name="Picture 4" descr=""/>
        <xdr:cNvPicPr/>
      </xdr:nvPicPr>
      <xdr:blipFill>
        <a:blip r:embed="rId1"/>
        <a:stretch/>
      </xdr:blipFill>
      <xdr:spPr>
        <a:xfrm>
          <a:off x="11696040" y="162000"/>
          <a:ext cx="1397880" cy="841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457200</xdr:colOff>
      <xdr:row>1</xdr:row>
      <xdr:rowOff>7560</xdr:rowOff>
    </xdr:from>
    <xdr:to>
      <xdr:col>16</xdr:col>
      <xdr:colOff>536760</xdr:colOff>
      <xdr:row>2</xdr:row>
      <xdr:rowOff>376560</xdr:rowOff>
    </xdr:to>
    <xdr:pic>
      <xdr:nvPicPr>
        <xdr:cNvPr id="1" name="Picture 5" descr="Logo FFB HDF"/>
        <xdr:cNvPicPr/>
      </xdr:nvPicPr>
      <xdr:blipFill>
        <a:blip r:embed="rId2"/>
        <a:stretch/>
      </xdr:blipFill>
      <xdr:spPr>
        <a:xfrm>
          <a:off x="13273560" y="169560"/>
          <a:ext cx="1307520" cy="8262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449640</xdr:colOff>
      <xdr:row>1</xdr:row>
      <xdr:rowOff>7560</xdr:rowOff>
    </xdr:from>
    <xdr:to>
      <xdr:col>16</xdr:col>
      <xdr:colOff>529200</xdr:colOff>
      <xdr:row>2</xdr:row>
      <xdr:rowOff>376560</xdr:rowOff>
    </xdr:to>
    <xdr:pic>
      <xdr:nvPicPr>
        <xdr:cNvPr id="2" name="Picture 41" descr="Logo FFB HDF"/>
        <xdr:cNvPicPr/>
      </xdr:nvPicPr>
      <xdr:blipFill>
        <a:blip r:embed="rId3"/>
        <a:stretch/>
      </xdr:blipFill>
      <xdr:spPr>
        <a:xfrm>
          <a:off x="13266000" y="169560"/>
          <a:ext cx="1307520" cy="8262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213480</xdr:colOff>
      <xdr:row>1</xdr:row>
      <xdr:rowOff>7560</xdr:rowOff>
    </xdr:from>
    <xdr:to>
      <xdr:col>14</xdr:col>
      <xdr:colOff>262440</xdr:colOff>
      <xdr:row>2</xdr:row>
      <xdr:rowOff>392040</xdr:rowOff>
    </xdr:to>
    <xdr:pic>
      <xdr:nvPicPr>
        <xdr:cNvPr id="3" name="Picture 42" descr=""/>
        <xdr:cNvPicPr/>
      </xdr:nvPicPr>
      <xdr:blipFill>
        <a:blip r:embed="rId4"/>
        <a:stretch/>
      </xdr:blipFill>
      <xdr:spPr>
        <a:xfrm>
          <a:off x="11680920" y="169560"/>
          <a:ext cx="1397880" cy="841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228600</xdr:colOff>
      <xdr:row>1</xdr:row>
      <xdr:rowOff>0</xdr:rowOff>
    </xdr:from>
    <xdr:to>
      <xdr:col>14</xdr:col>
      <xdr:colOff>277560</xdr:colOff>
      <xdr:row>2</xdr:row>
      <xdr:rowOff>384480</xdr:rowOff>
    </xdr:to>
    <xdr:pic>
      <xdr:nvPicPr>
        <xdr:cNvPr id="4" name="Picture 43" descr=""/>
        <xdr:cNvPicPr/>
      </xdr:nvPicPr>
      <xdr:blipFill>
        <a:blip r:embed="rId5"/>
        <a:stretch/>
      </xdr:blipFill>
      <xdr:spPr>
        <a:xfrm>
          <a:off x="11696040" y="162000"/>
          <a:ext cx="1397880" cy="841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457200</xdr:colOff>
      <xdr:row>1</xdr:row>
      <xdr:rowOff>7560</xdr:rowOff>
    </xdr:from>
    <xdr:to>
      <xdr:col>16</xdr:col>
      <xdr:colOff>536760</xdr:colOff>
      <xdr:row>2</xdr:row>
      <xdr:rowOff>376560</xdr:rowOff>
    </xdr:to>
    <xdr:pic>
      <xdr:nvPicPr>
        <xdr:cNvPr id="5" name="Picture 44" descr="Logo FFB HDF"/>
        <xdr:cNvPicPr/>
      </xdr:nvPicPr>
      <xdr:blipFill>
        <a:blip r:embed="rId6"/>
        <a:stretch/>
      </xdr:blipFill>
      <xdr:spPr>
        <a:xfrm>
          <a:off x="13273560" y="169560"/>
          <a:ext cx="1307520" cy="8262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228600</xdr:colOff>
      <xdr:row>1</xdr:row>
      <xdr:rowOff>0</xdr:rowOff>
    </xdr:from>
    <xdr:to>
      <xdr:col>14</xdr:col>
      <xdr:colOff>277560</xdr:colOff>
      <xdr:row>2</xdr:row>
      <xdr:rowOff>384480</xdr:rowOff>
    </xdr:to>
    <xdr:pic>
      <xdr:nvPicPr>
        <xdr:cNvPr id="6" name="Picture 45" descr=""/>
        <xdr:cNvPicPr/>
      </xdr:nvPicPr>
      <xdr:blipFill>
        <a:blip r:embed="rId7"/>
        <a:stretch/>
      </xdr:blipFill>
      <xdr:spPr>
        <a:xfrm>
          <a:off x="11696040" y="162000"/>
          <a:ext cx="1397880" cy="841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457200</xdr:colOff>
      <xdr:row>1</xdr:row>
      <xdr:rowOff>7560</xdr:rowOff>
    </xdr:from>
    <xdr:to>
      <xdr:col>16</xdr:col>
      <xdr:colOff>536760</xdr:colOff>
      <xdr:row>2</xdr:row>
      <xdr:rowOff>376560</xdr:rowOff>
    </xdr:to>
    <xdr:pic>
      <xdr:nvPicPr>
        <xdr:cNvPr id="7" name="Picture 46" descr="Logo FFB HDF"/>
        <xdr:cNvPicPr/>
      </xdr:nvPicPr>
      <xdr:blipFill>
        <a:blip r:embed="rId8"/>
        <a:stretch/>
      </xdr:blipFill>
      <xdr:spPr>
        <a:xfrm>
          <a:off x="13273560" y="169560"/>
          <a:ext cx="1307520" cy="8262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228600</xdr:colOff>
      <xdr:row>1</xdr:row>
      <xdr:rowOff>0</xdr:rowOff>
    </xdr:from>
    <xdr:to>
      <xdr:col>14</xdr:col>
      <xdr:colOff>277560</xdr:colOff>
      <xdr:row>2</xdr:row>
      <xdr:rowOff>384480</xdr:rowOff>
    </xdr:to>
    <xdr:pic>
      <xdr:nvPicPr>
        <xdr:cNvPr id="8" name="Picture 47" descr=""/>
        <xdr:cNvPicPr/>
      </xdr:nvPicPr>
      <xdr:blipFill>
        <a:blip r:embed="rId9"/>
        <a:stretch/>
      </xdr:blipFill>
      <xdr:spPr>
        <a:xfrm>
          <a:off x="11696040" y="162000"/>
          <a:ext cx="1397880" cy="841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457200</xdr:colOff>
      <xdr:row>1</xdr:row>
      <xdr:rowOff>7560</xdr:rowOff>
    </xdr:from>
    <xdr:to>
      <xdr:col>16</xdr:col>
      <xdr:colOff>536760</xdr:colOff>
      <xdr:row>2</xdr:row>
      <xdr:rowOff>376560</xdr:rowOff>
    </xdr:to>
    <xdr:pic>
      <xdr:nvPicPr>
        <xdr:cNvPr id="9" name="Picture 48" descr="Logo FFB HDF"/>
        <xdr:cNvPicPr/>
      </xdr:nvPicPr>
      <xdr:blipFill>
        <a:blip r:embed="rId10"/>
        <a:stretch/>
      </xdr:blipFill>
      <xdr:spPr>
        <a:xfrm>
          <a:off x="13273560" y="169560"/>
          <a:ext cx="1307520" cy="8262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228600</xdr:colOff>
      <xdr:row>1</xdr:row>
      <xdr:rowOff>0</xdr:rowOff>
    </xdr:from>
    <xdr:to>
      <xdr:col>14</xdr:col>
      <xdr:colOff>277560</xdr:colOff>
      <xdr:row>2</xdr:row>
      <xdr:rowOff>384480</xdr:rowOff>
    </xdr:to>
    <xdr:pic>
      <xdr:nvPicPr>
        <xdr:cNvPr id="10" name="Picture 49" descr=""/>
        <xdr:cNvPicPr/>
      </xdr:nvPicPr>
      <xdr:blipFill>
        <a:blip r:embed="rId11"/>
        <a:stretch/>
      </xdr:blipFill>
      <xdr:spPr>
        <a:xfrm>
          <a:off x="11696040" y="162000"/>
          <a:ext cx="1397880" cy="841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457200</xdr:colOff>
      <xdr:row>1</xdr:row>
      <xdr:rowOff>7560</xdr:rowOff>
    </xdr:from>
    <xdr:to>
      <xdr:col>16</xdr:col>
      <xdr:colOff>536760</xdr:colOff>
      <xdr:row>2</xdr:row>
      <xdr:rowOff>376560</xdr:rowOff>
    </xdr:to>
    <xdr:pic>
      <xdr:nvPicPr>
        <xdr:cNvPr id="11" name="Picture 50" descr="Logo FFB HDF"/>
        <xdr:cNvPicPr/>
      </xdr:nvPicPr>
      <xdr:blipFill>
        <a:blip r:embed="rId12"/>
        <a:stretch/>
      </xdr:blipFill>
      <xdr:spPr>
        <a:xfrm>
          <a:off x="13273560" y="169560"/>
          <a:ext cx="1307520" cy="826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12</xdr:col>
      <xdr:colOff>228600</xdr:colOff>
      <xdr:row>1</xdr:row>
      <xdr:rowOff>0</xdr:rowOff>
    </xdr:from>
    <xdr:to>
      <xdr:col>14</xdr:col>
      <xdr:colOff>277560</xdr:colOff>
      <xdr:row>2</xdr:row>
      <xdr:rowOff>384480</xdr:rowOff>
    </xdr:to>
    <xdr:pic>
      <xdr:nvPicPr>
        <xdr:cNvPr id="12" name="Picture 4" descr=""/>
        <xdr:cNvPicPr/>
      </xdr:nvPicPr>
      <xdr:blipFill>
        <a:blip r:embed="rId1"/>
        <a:stretch/>
      </xdr:blipFill>
      <xdr:spPr>
        <a:xfrm>
          <a:off x="11696040" y="162000"/>
          <a:ext cx="1397880" cy="841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457200</xdr:colOff>
      <xdr:row>1</xdr:row>
      <xdr:rowOff>7560</xdr:rowOff>
    </xdr:from>
    <xdr:to>
      <xdr:col>16</xdr:col>
      <xdr:colOff>536760</xdr:colOff>
      <xdr:row>2</xdr:row>
      <xdr:rowOff>376560</xdr:rowOff>
    </xdr:to>
    <xdr:pic>
      <xdr:nvPicPr>
        <xdr:cNvPr id="13" name="Picture 5" descr="Logo FFB HDF"/>
        <xdr:cNvPicPr/>
      </xdr:nvPicPr>
      <xdr:blipFill>
        <a:blip r:embed="rId2"/>
        <a:stretch/>
      </xdr:blipFill>
      <xdr:spPr>
        <a:xfrm>
          <a:off x="13273560" y="169560"/>
          <a:ext cx="1307520" cy="8262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228600</xdr:colOff>
      <xdr:row>1</xdr:row>
      <xdr:rowOff>0</xdr:rowOff>
    </xdr:from>
    <xdr:to>
      <xdr:col>14</xdr:col>
      <xdr:colOff>277560</xdr:colOff>
      <xdr:row>2</xdr:row>
      <xdr:rowOff>384480</xdr:rowOff>
    </xdr:to>
    <xdr:pic>
      <xdr:nvPicPr>
        <xdr:cNvPr id="14" name="Picture 4" descr=""/>
        <xdr:cNvPicPr/>
      </xdr:nvPicPr>
      <xdr:blipFill>
        <a:blip r:embed="rId3"/>
        <a:stretch/>
      </xdr:blipFill>
      <xdr:spPr>
        <a:xfrm>
          <a:off x="11696040" y="162000"/>
          <a:ext cx="1397880" cy="841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457200</xdr:colOff>
      <xdr:row>1</xdr:row>
      <xdr:rowOff>7560</xdr:rowOff>
    </xdr:from>
    <xdr:to>
      <xdr:col>16</xdr:col>
      <xdr:colOff>536760</xdr:colOff>
      <xdr:row>2</xdr:row>
      <xdr:rowOff>376560</xdr:rowOff>
    </xdr:to>
    <xdr:pic>
      <xdr:nvPicPr>
        <xdr:cNvPr id="15" name="Picture 5" descr="Logo FFB HDF"/>
        <xdr:cNvPicPr/>
      </xdr:nvPicPr>
      <xdr:blipFill>
        <a:blip r:embed="rId4"/>
        <a:stretch/>
      </xdr:blipFill>
      <xdr:spPr>
        <a:xfrm>
          <a:off x="13273560" y="169560"/>
          <a:ext cx="1307520" cy="8262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228600</xdr:colOff>
      <xdr:row>1</xdr:row>
      <xdr:rowOff>0</xdr:rowOff>
    </xdr:from>
    <xdr:to>
      <xdr:col>14</xdr:col>
      <xdr:colOff>277560</xdr:colOff>
      <xdr:row>2</xdr:row>
      <xdr:rowOff>384480</xdr:rowOff>
    </xdr:to>
    <xdr:pic>
      <xdr:nvPicPr>
        <xdr:cNvPr id="16" name="Picture 4" descr=""/>
        <xdr:cNvPicPr/>
      </xdr:nvPicPr>
      <xdr:blipFill>
        <a:blip r:embed="rId5"/>
        <a:stretch/>
      </xdr:blipFill>
      <xdr:spPr>
        <a:xfrm>
          <a:off x="11696040" y="162000"/>
          <a:ext cx="1397880" cy="841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457200</xdr:colOff>
      <xdr:row>1</xdr:row>
      <xdr:rowOff>7560</xdr:rowOff>
    </xdr:from>
    <xdr:to>
      <xdr:col>16</xdr:col>
      <xdr:colOff>536760</xdr:colOff>
      <xdr:row>2</xdr:row>
      <xdr:rowOff>376560</xdr:rowOff>
    </xdr:to>
    <xdr:pic>
      <xdr:nvPicPr>
        <xdr:cNvPr id="17" name="Picture 5" descr="Logo FFB HDF"/>
        <xdr:cNvPicPr/>
      </xdr:nvPicPr>
      <xdr:blipFill>
        <a:blip r:embed="rId6"/>
        <a:stretch/>
      </xdr:blipFill>
      <xdr:spPr>
        <a:xfrm>
          <a:off x="13273560" y="169560"/>
          <a:ext cx="1307520" cy="8262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228600</xdr:colOff>
      <xdr:row>1</xdr:row>
      <xdr:rowOff>0</xdr:rowOff>
    </xdr:from>
    <xdr:to>
      <xdr:col>14</xdr:col>
      <xdr:colOff>277560</xdr:colOff>
      <xdr:row>2</xdr:row>
      <xdr:rowOff>384480</xdr:rowOff>
    </xdr:to>
    <xdr:pic>
      <xdr:nvPicPr>
        <xdr:cNvPr id="18" name="Picture 1" descr=""/>
        <xdr:cNvPicPr/>
      </xdr:nvPicPr>
      <xdr:blipFill>
        <a:blip r:embed="rId7"/>
        <a:stretch/>
      </xdr:blipFill>
      <xdr:spPr>
        <a:xfrm>
          <a:off x="11696040" y="162000"/>
          <a:ext cx="1397880" cy="841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457200</xdr:colOff>
      <xdr:row>1</xdr:row>
      <xdr:rowOff>7560</xdr:rowOff>
    </xdr:from>
    <xdr:to>
      <xdr:col>16</xdr:col>
      <xdr:colOff>537120</xdr:colOff>
      <xdr:row>2</xdr:row>
      <xdr:rowOff>376560</xdr:rowOff>
    </xdr:to>
    <xdr:pic>
      <xdr:nvPicPr>
        <xdr:cNvPr id="19" name="Picture 2" descr="Logo FFB HDF"/>
        <xdr:cNvPicPr/>
      </xdr:nvPicPr>
      <xdr:blipFill>
        <a:blip r:embed="rId8"/>
        <a:stretch/>
      </xdr:blipFill>
      <xdr:spPr>
        <a:xfrm>
          <a:off x="13273560" y="169560"/>
          <a:ext cx="1307880" cy="8262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449640</xdr:colOff>
      <xdr:row>1</xdr:row>
      <xdr:rowOff>7560</xdr:rowOff>
    </xdr:from>
    <xdr:to>
      <xdr:col>16</xdr:col>
      <xdr:colOff>529560</xdr:colOff>
      <xdr:row>2</xdr:row>
      <xdr:rowOff>376560</xdr:rowOff>
    </xdr:to>
    <xdr:pic>
      <xdr:nvPicPr>
        <xdr:cNvPr id="20" name="Picture 31" descr="Logo FFB HDF"/>
        <xdr:cNvPicPr/>
      </xdr:nvPicPr>
      <xdr:blipFill>
        <a:blip r:embed="rId9"/>
        <a:stretch/>
      </xdr:blipFill>
      <xdr:spPr>
        <a:xfrm>
          <a:off x="13266000" y="169560"/>
          <a:ext cx="1307880" cy="8262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213480</xdr:colOff>
      <xdr:row>1</xdr:row>
      <xdr:rowOff>7560</xdr:rowOff>
    </xdr:from>
    <xdr:to>
      <xdr:col>14</xdr:col>
      <xdr:colOff>262440</xdr:colOff>
      <xdr:row>2</xdr:row>
      <xdr:rowOff>392040</xdr:rowOff>
    </xdr:to>
    <xdr:pic>
      <xdr:nvPicPr>
        <xdr:cNvPr id="21" name="Picture 32" descr=""/>
        <xdr:cNvPicPr/>
      </xdr:nvPicPr>
      <xdr:blipFill>
        <a:blip r:embed="rId10"/>
        <a:stretch/>
      </xdr:blipFill>
      <xdr:spPr>
        <a:xfrm>
          <a:off x="11680920" y="169560"/>
          <a:ext cx="1397880" cy="841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228600</xdr:colOff>
      <xdr:row>1</xdr:row>
      <xdr:rowOff>0</xdr:rowOff>
    </xdr:from>
    <xdr:to>
      <xdr:col>14</xdr:col>
      <xdr:colOff>277560</xdr:colOff>
      <xdr:row>2</xdr:row>
      <xdr:rowOff>384480</xdr:rowOff>
    </xdr:to>
    <xdr:pic>
      <xdr:nvPicPr>
        <xdr:cNvPr id="22" name="Picture 33" descr=""/>
        <xdr:cNvPicPr/>
      </xdr:nvPicPr>
      <xdr:blipFill>
        <a:blip r:embed="rId11"/>
        <a:stretch/>
      </xdr:blipFill>
      <xdr:spPr>
        <a:xfrm>
          <a:off x="11696040" y="162000"/>
          <a:ext cx="1397880" cy="841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457200</xdr:colOff>
      <xdr:row>1</xdr:row>
      <xdr:rowOff>7560</xdr:rowOff>
    </xdr:from>
    <xdr:to>
      <xdr:col>16</xdr:col>
      <xdr:colOff>537120</xdr:colOff>
      <xdr:row>2</xdr:row>
      <xdr:rowOff>376560</xdr:rowOff>
    </xdr:to>
    <xdr:pic>
      <xdr:nvPicPr>
        <xdr:cNvPr id="23" name="Picture 34" descr="Logo FFB HDF"/>
        <xdr:cNvPicPr/>
      </xdr:nvPicPr>
      <xdr:blipFill>
        <a:blip r:embed="rId12"/>
        <a:stretch/>
      </xdr:blipFill>
      <xdr:spPr>
        <a:xfrm>
          <a:off x="13273560" y="169560"/>
          <a:ext cx="1307880" cy="8262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228600</xdr:colOff>
      <xdr:row>1</xdr:row>
      <xdr:rowOff>0</xdr:rowOff>
    </xdr:from>
    <xdr:to>
      <xdr:col>14</xdr:col>
      <xdr:colOff>277560</xdr:colOff>
      <xdr:row>2</xdr:row>
      <xdr:rowOff>384480</xdr:rowOff>
    </xdr:to>
    <xdr:pic>
      <xdr:nvPicPr>
        <xdr:cNvPr id="24" name="Picture 35" descr=""/>
        <xdr:cNvPicPr/>
      </xdr:nvPicPr>
      <xdr:blipFill>
        <a:blip r:embed="rId13"/>
        <a:stretch/>
      </xdr:blipFill>
      <xdr:spPr>
        <a:xfrm>
          <a:off x="11696040" y="162000"/>
          <a:ext cx="1397880" cy="841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457200</xdr:colOff>
      <xdr:row>1</xdr:row>
      <xdr:rowOff>7560</xdr:rowOff>
    </xdr:from>
    <xdr:to>
      <xdr:col>16</xdr:col>
      <xdr:colOff>537120</xdr:colOff>
      <xdr:row>2</xdr:row>
      <xdr:rowOff>376560</xdr:rowOff>
    </xdr:to>
    <xdr:pic>
      <xdr:nvPicPr>
        <xdr:cNvPr id="25" name="Picture 36" descr="Logo FFB HDF"/>
        <xdr:cNvPicPr/>
      </xdr:nvPicPr>
      <xdr:blipFill>
        <a:blip r:embed="rId14"/>
        <a:stretch/>
      </xdr:blipFill>
      <xdr:spPr>
        <a:xfrm>
          <a:off x="13273560" y="169560"/>
          <a:ext cx="1307880" cy="8262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228600</xdr:colOff>
      <xdr:row>1</xdr:row>
      <xdr:rowOff>0</xdr:rowOff>
    </xdr:from>
    <xdr:to>
      <xdr:col>14</xdr:col>
      <xdr:colOff>277560</xdr:colOff>
      <xdr:row>2</xdr:row>
      <xdr:rowOff>384480</xdr:rowOff>
    </xdr:to>
    <xdr:pic>
      <xdr:nvPicPr>
        <xdr:cNvPr id="26" name="Picture 37" descr=""/>
        <xdr:cNvPicPr/>
      </xdr:nvPicPr>
      <xdr:blipFill>
        <a:blip r:embed="rId15"/>
        <a:stretch/>
      </xdr:blipFill>
      <xdr:spPr>
        <a:xfrm>
          <a:off x="11696040" y="162000"/>
          <a:ext cx="1397880" cy="841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457200</xdr:colOff>
      <xdr:row>1</xdr:row>
      <xdr:rowOff>7560</xdr:rowOff>
    </xdr:from>
    <xdr:to>
      <xdr:col>16</xdr:col>
      <xdr:colOff>537120</xdr:colOff>
      <xdr:row>2</xdr:row>
      <xdr:rowOff>376560</xdr:rowOff>
    </xdr:to>
    <xdr:pic>
      <xdr:nvPicPr>
        <xdr:cNvPr id="27" name="Picture 38" descr="Logo FFB HDF"/>
        <xdr:cNvPicPr/>
      </xdr:nvPicPr>
      <xdr:blipFill>
        <a:blip r:embed="rId16"/>
        <a:stretch/>
      </xdr:blipFill>
      <xdr:spPr>
        <a:xfrm>
          <a:off x="13273560" y="169560"/>
          <a:ext cx="1307880" cy="8262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228600</xdr:colOff>
      <xdr:row>1</xdr:row>
      <xdr:rowOff>0</xdr:rowOff>
    </xdr:from>
    <xdr:to>
      <xdr:col>14</xdr:col>
      <xdr:colOff>277560</xdr:colOff>
      <xdr:row>2</xdr:row>
      <xdr:rowOff>384480</xdr:rowOff>
    </xdr:to>
    <xdr:pic>
      <xdr:nvPicPr>
        <xdr:cNvPr id="28" name="Picture 39" descr=""/>
        <xdr:cNvPicPr/>
      </xdr:nvPicPr>
      <xdr:blipFill>
        <a:blip r:embed="rId17"/>
        <a:stretch/>
      </xdr:blipFill>
      <xdr:spPr>
        <a:xfrm>
          <a:off x="11696040" y="162000"/>
          <a:ext cx="1397880" cy="841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457200</xdr:colOff>
      <xdr:row>1</xdr:row>
      <xdr:rowOff>7560</xdr:rowOff>
    </xdr:from>
    <xdr:to>
      <xdr:col>16</xdr:col>
      <xdr:colOff>537120</xdr:colOff>
      <xdr:row>2</xdr:row>
      <xdr:rowOff>376560</xdr:rowOff>
    </xdr:to>
    <xdr:pic>
      <xdr:nvPicPr>
        <xdr:cNvPr id="29" name="Picture 40" descr="Logo FFB HDF"/>
        <xdr:cNvPicPr/>
      </xdr:nvPicPr>
      <xdr:blipFill>
        <a:blip r:embed="rId18"/>
        <a:stretch/>
      </xdr:blipFill>
      <xdr:spPr>
        <a:xfrm>
          <a:off x="13273560" y="169560"/>
          <a:ext cx="1307880" cy="826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14</xdr:col>
      <xdr:colOff>449640</xdr:colOff>
      <xdr:row>1</xdr:row>
      <xdr:rowOff>7560</xdr:rowOff>
    </xdr:from>
    <xdr:to>
      <xdr:col>16</xdr:col>
      <xdr:colOff>529200</xdr:colOff>
      <xdr:row>2</xdr:row>
      <xdr:rowOff>376560</xdr:rowOff>
    </xdr:to>
    <xdr:pic>
      <xdr:nvPicPr>
        <xdr:cNvPr id="30" name="Picture 5" descr="Logo FFB HDF"/>
        <xdr:cNvPicPr/>
      </xdr:nvPicPr>
      <xdr:blipFill>
        <a:blip r:embed="rId1"/>
        <a:stretch/>
      </xdr:blipFill>
      <xdr:spPr>
        <a:xfrm>
          <a:off x="13266000" y="169560"/>
          <a:ext cx="1307520" cy="8262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213480</xdr:colOff>
      <xdr:row>1</xdr:row>
      <xdr:rowOff>7560</xdr:rowOff>
    </xdr:from>
    <xdr:to>
      <xdr:col>14</xdr:col>
      <xdr:colOff>262440</xdr:colOff>
      <xdr:row>2</xdr:row>
      <xdr:rowOff>392040</xdr:rowOff>
    </xdr:to>
    <xdr:pic>
      <xdr:nvPicPr>
        <xdr:cNvPr id="31" name="Picture 4" descr=""/>
        <xdr:cNvPicPr/>
      </xdr:nvPicPr>
      <xdr:blipFill>
        <a:blip r:embed="rId2"/>
        <a:stretch/>
      </xdr:blipFill>
      <xdr:spPr>
        <a:xfrm>
          <a:off x="11680920" y="169560"/>
          <a:ext cx="1397880" cy="841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228600</xdr:colOff>
      <xdr:row>1</xdr:row>
      <xdr:rowOff>0</xdr:rowOff>
    </xdr:from>
    <xdr:to>
      <xdr:col>14</xdr:col>
      <xdr:colOff>277560</xdr:colOff>
      <xdr:row>2</xdr:row>
      <xdr:rowOff>384480</xdr:rowOff>
    </xdr:to>
    <xdr:pic>
      <xdr:nvPicPr>
        <xdr:cNvPr id="32" name="Picture 4" descr=""/>
        <xdr:cNvPicPr/>
      </xdr:nvPicPr>
      <xdr:blipFill>
        <a:blip r:embed="rId3"/>
        <a:stretch/>
      </xdr:blipFill>
      <xdr:spPr>
        <a:xfrm>
          <a:off x="11696040" y="162000"/>
          <a:ext cx="1397880" cy="841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457200</xdr:colOff>
      <xdr:row>1</xdr:row>
      <xdr:rowOff>7560</xdr:rowOff>
    </xdr:from>
    <xdr:to>
      <xdr:col>16</xdr:col>
      <xdr:colOff>536760</xdr:colOff>
      <xdr:row>2</xdr:row>
      <xdr:rowOff>376560</xdr:rowOff>
    </xdr:to>
    <xdr:pic>
      <xdr:nvPicPr>
        <xdr:cNvPr id="33" name="Picture 5" descr="Logo FFB HDF"/>
        <xdr:cNvPicPr/>
      </xdr:nvPicPr>
      <xdr:blipFill>
        <a:blip r:embed="rId4"/>
        <a:stretch/>
      </xdr:blipFill>
      <xdr:spPr>
        <a:xfrm>
          <a:off x="13273560" y="169560"/>
          <a:ext cx="1307520" cy="8262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228600</xdr:colOff>
      <xdr:row>1</xdr:row>
      <xdr:rowOff>0</xdr:rowOff>
    </xdr:from>
    <xdr:to>
      <xdr:col>14</xdr:col>
      <xdr:colOff>277560</xdr:colOff>
      <xdr:row>2</xdr:row>
      <xdr:rowOff>384480</xdr:rowOff>
    </xdr:to>
    <xdr:pic>
      <xdr:nvPicPr>
        <xdr:cNvPr id="34" name="Picture 4" descr=""/>
        <xdr:cNvPicPr/>
      </xdr:nvPicPr>
      <xdr:blipFill>
        <a:blip r:embed="rId5"/>
        <a:stretch/>
      </xdr:blipFill>
      <xdr:spPr>
        <a:xfrm>
          <a:off x="11696040" y="162000"/>
          <a:ext cx="1397880" cy="841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457200</xdr:colOff>
      <xdr:row>1</xdr:row>
      <xdr:rowOff>7560</xdr:rowOff>
    </xdr:from>
    <xdr:to>
      <xdr:col>16</xdr:col>
      <xdr:colOff>536760</xdr:colOff>
      <xdr:row>2</xdr:row>
      <xdr:rowOff>376560</xdr:rowOff>
    </xdr:to>
    <xdr:pic>
      <xdr:nvPicPr>
        <xdr:cNvPr id="35" name="Picture 5" descr="Logo FFB HDF"/>
        <xdr:cNvPicPr/>
      </xdr:nvPicPr>
      <xdr:blipFill>
        <a:blip r:embed="rId6"/>
        <a:stretch/>
      </xdr:blipFill>
      <xdr:spPr>
        <a:xfrm>
          <a:off x="13273560" y="169560"/>
          <a:ext cx="1307520" cy="8262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228600</xdr:colOff>
      <xdr:row>1</xdr:row>
      <xdr:rowOff>0</xdr:rowOff>
    </xdr:from>
    <xdr:to>
      <xdr:col>14</xdr:col>
      <xdr:colOff>277560</xdr:colOff>
      <xdr:row>2</xdr:row>
      <xdr:rowOff>384480</xdr:rowOff>
    </xdr:to>
    <xdr:pic>
      <xdr:nvPicPr>
        <xdr:cNvPr id="36" name="Picture 4" descr=""/>
        <xdr:cNvPicPr/>
      </xdr:nvPicPr>
      <xdr:blipFill>
        <a:blip r:embed="rId7"/>
        <a:stretch/>
      </xdr:blipFill>
      <xdr:spPr>
        <a:xfrm>
          <a:off x="11696040" y="162000"/>
          <a:ext cx="1397880" cy="841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457200</xdr:colOff>
      <xdr:row>1</xdr:row>
      <xdr:rowOff>7560</xdr:rowOff>
    </xdr:from>
    <xdr:to>
      <xdr:col>16</xdr:col>
      <xdr:colOff>536760</xdr:colOff>
      <xdr:row>2</xdr:row>
      <xdr:rowOff>376560</xdr:rowOff>
    </xdr:to>
    <xdr:pic>
      <xdr:nvPicPr>
        <xdr:cNvPr id="37" name="Picture 5" descr="Logo FFB HDF"/>
        <xdr:cNvPicPr/>
      </xdr:nvPicPr>
      <xdr:blipFill>
        <a:blip r:embed="rId8"/>
        <a:stretch/>
      </xdr:blipFill>
      <xdr:spPr>
        <a:xfrm>
          <a:off x="13273560" y="169560"/>
          <a:ext cx="1307520" cy="8262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228600</xdr:colOff>
      <xdr:row>1</xdr:row>
      <xdr:rowOff>0</xdr:rowOff>
    </xdr:from>
    <xdr:to>
      <xdr:col>14</xdr:col>
      <xdr:colOff>277560</xdr:colOff>
      <xdr:row>2</xdr:row>
      <xdr:rowOff>384480</xdr:rowOff>
    </xdr:to>
    <xdr:pic>
      <xdr:nvPicPr>
        <xdr:cNvPr id="38" name="Picture 3" descr=""/>
        <xdr:cNvPicPr/>
      </xdr:nvPicPr>
      <xdr:blipFill>
        <a:blip r:embed="rId9"/>
        <a:stretch/>
      </xdr:blipFill>
      <xdr:spPr>
        <a:xfrm>
          <a:off x="11696040" y="162000"/>
          <a:ext cx="1397880" cy="841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457200</xdr:colOff>
      <xdr:row>1</xdr:row>
      <xdr:rowOff>7560</xdr:rowOff>
    </xdr:from>
    <xdr:to>
      <xdr:col>16</xdr:col>
      <xdr:colOff>536760</xdr:colOff>
      <xdr:row>2</xdr:row>
      <xdr:rowOff>376560</xdr:rowOff>
    </xdr:to>
    <xdr:pic>
      <xdr:nvPicPr>
        <xdr:cNvPr id="39" name="Picture 6" descr="Logo FFB HDF"/>
        <xdr:cNvPicPr/>
      </xdr:nvPicPr>
      <xdr:blipFill>
        <a:blip r:embed="rId10"/>
        <a:stretch/>
      </xdr:blipFill>
      <xdr:spPr>
        <a:xfrm>
          <a:off x="13273560" y="169560"/>
          <a:ext cx="1307520" cy="8262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449640</xdr:colOff>
      <xdr:row>1</xdr:row>
      <xdr:rowOff>7560</xdr:rowOff>
    </xdr:from>
    <xdr:to>
      <xdr:col>16</xdr:col>
      <xdr:colOff>529200</xdr:colOff>
      <xdr:row>2</xdr:row>
      <xdr:rowOff>376560</xdr:rowOff>
    </xdr:to>
    <xdr:pic>
      <xdr:nvPicPr>
        <xdr:cNvPr id="40" name="Picture 21" descr="Logo FFB HDF"/>
        <xdr:cNvPicPr/>
      </xdr:nvPicPr>
      <xdr:blipFill>
        <a:blip r:embed="rId11"/>
        <a:stretch/>
      </xdr:blipFill>
      <xdr:spPr>
        <a:xfrm>
          <a:off x="13266000" y="169560"/>
          <a:ext cx="1307520" cy="8262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213480</xdr:colOff>
      <xdr:row>1</xdr:row>
      <xdr:rowOff>7560</xdr:rowOff>
    </xdr:from>
    <xdr:to>
      <xdr:col>14</xdr:col>
      <xdr:colOff>262440</xdr:colOff>
      <xdr:row>2</xdr:row>
      <xdr:rowOff>392040</xdr:rowOff>
    </xdr:to>
    <xdr:pic>
      <xdr:nvPicPr>
        <xdr:cNvPr id="41" name="Picture 22" descr=""/>
        <xdr:cNvPicPr/>
      </xdr:nvPicPr>
      <xdr:blipFill>
        <a:blip r:embed="rId12"/>
        <a:stretch/>
      </xdr:blipFill>
      <xdr:spPr>
        <a:xfrm>
          <a:off x="11680920" y="169560"/>
          <a:ext cx="1397880" cy="841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228600</xdr:colOff>
      <xdr:row>1</xdr:row>
      <xdr:rowOff>0</xdr:rowOff>
    </xdr:from>
    <xdr:to>
      <xdr:col>14</xdr:col>
      <xdr:colOff>277560</xdr:colOff>
      <xdr:row>2</xdr:row>
      <xdr:rowOff>384480</xdr:rowOff>
    </xdr:to>
    <xdr:pic>
      <xdr:nvPicPr>
        <xdr:cNvPr id="42" name="Picture 23" descr=""/>
        <xdr:cNvPicPr/>
      </xdr:nvPicPr>
      <xdr:blipFill>
        <a:blip r:embed="rId13"/>
        <a:stretch/>
      </xdr:blipFill>
      <xdr:spPr>
        <a:xfrm>
          <a:off x="11696040" y="162000"/>
          <a:ext cx="1397880" cy="841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457200</xdr:colOff>
      <xdr:row>1</xdr:row>
      <xdr:rowOff>7560</xdr:rowOff>
    </xdr:from>
    <xdr:to>
      <xdr:col>16</xdr:col>
      <xdr:colOff>536760</xdr:colOff>
      <xdr:row>2</xdr:row>
      <xdr:rowOff>376560</xdr:rowOff>
    </xdr:to>
    <xdr:pic>
      <xdr:nvPicPr>
        <xdr:cNvPr id="43" name="Picture 24" descr="Logo FFB HDF"/>
        <xdr:cNvPicPr/>
      </xdr:nvPicPr>
      <xdr:blipFill>
        <a:blip r:embed="rId14"/>
        <a:stretch/>
      </xdr:blipFill>
      <xdr:spPr>
        <a:xfrm>
          <a:off x="13273560" y="169560"/>
          <a:ext cx="1307520" cy="8262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228600</xdr:colOff>
      <xdr:row>1</xdr:row>
      <xdr:rowOff>0</xdr:rowOff>
    </xdr:from>
    <xdr:to>
      <xdr:col>14</xdr:col>
      <xdr:colOff>277560</xdr:colOff>
      <xdr:row>2</xdr:row>
      <xdr:rowOff>384480</xdr:rowOff>
    </xdr:to>
    <xdr:pic>
      <xdr:nvPicPr>
        <xdr:cNvPr id="44" name="Picture 25" descr=""/>
        <xdr:cNvPicPr/>
      </xdr:nvPicPr>
      <xdr:blipFill>
        <a:blip r:embed="rId15"/>
        <a:stretch/>
      </xdr:blipFill>
      <xdr:spPr>
        <a:xfrm>
          <a:off x="11696040" y="162000"/>
          <a:ext cx="1397880" cy="841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457200</xdr:colOff>
      <xdr:row>1</xdr:row>
      <xdr:rowOff>7560</xdr:rowOff>
    </xdr:from>
    <xdr:to>
      <xdr:col>16</xdr:col>
      <xdr:colOff>536760</xdr:colOff>
      <xdr:row>2</xdr:row>
      <xdr:rowOff>376560</xdr:rowOff>
    </xdr:to>
    <xdr:pic>
      <xdr:nvPicPr>
        <xdr:cNvPr id="45" name="Picture 26" descr="Logo FFB HDF"/>
        <xdr:cNvPicPr/>
      </xdr:nvPicPr>
      <xdr:blipFill>
        <a:blip r:embed="rId16"/>
        <a:stretch/>
      </xdr:blipFill>
      <xdr:spPr>
        <a:xfrm>
          <a:off x="13273560" y="169560"/>
          <a:ext cx="1307520" cy="8262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228600</xdr:colOff>
      <xdr:row>1</xdr:row>
      <xdr:rowOff>0</xdr:rowOff>
    </xdr:from>
    <xdr:to>
      <xdr:col>14</xdr:col>
      <xdr:colOff>277560</xdr:colOff>
      <xdr:row>2</xdr:row>
      <xdr:rowOff>384480</xdr:rowOff>
    </xdr:to>
    <xdr:pic>
      <xdr:nvPicPr>
        <xdr:cNvPr id="46" name="Picture 27" descr=""/>
        <xdr:cNvPicPr/>
      </xdr:nvPicPr>
      <xdr:blipFill>
        <a:blip r:embed="rId17"/>
        <a:stretch/>
      </xdr:blipFill>
      <xdr:spPr>
        <a:xfrm>
          <a:off x="11696040" y="162000"/>
          <a:ext cx="1397880" cy="841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457200</xdr:colOff>
      <xdr:row>1</xdr:row>
      <xdr:rowOff>7560</xdr:rowOff>
    </xdr:from>
    <xdr:to>
      <xdr:col>16</xdr:col>
      <xdr:colOff>536760</xdr:colOff>
      <xdr:row>2</xdr:row>
      <xdr:rowOff>376560</xdr:rowOff>
    </xdr:to>
    <xdr:pic>
      <xdr:nvPicPr>
        <xdr:cNvPr id="47" name="Picture 28" descr="Logo FFB HDF"/>
        <xdr:cNvPicPr/>
      </xdr:nvPicPr>
      <xdr:blipFill>
        <a:blip r:embed="rId18"/>
        <a:stretch/>
      </xdr:blipFill>
      <xdr:spPr>
        <a:xfrm>
          <a:off x="13273560" y="169560"/>
          <a:ext cx="1307520" cy="8262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228600</xdr:colOff>
      <xdr:row>1</xdr:row>
      <xdr:rowOff>0</xdr:rowOff>
    </xdr:from>
    <xdr:to>
      <xdr:col>14</xdr:col>
      <xdr:colOff>277560</xdr:colOff>
      <xdr:row>2</xdr:row>
      <xdr:rowOff>384480</xdr:rowOff>
    </xdr:to>
    <xdr:pic>
      <xdr:nvPicPr>
        <xdr:cNvPr id="48" name="Picture 29" descr=""/>
        <xdr:cNvPicPr/>
      </xdr:nvPicPr>
      <xdr:blipFill>
        <a:blip r:embed="rId19"/>
        <a:stretch/>
      </xdr:blipFill>
      <xdr:spPr>
        <a:xfrm>
          <a:off x="11696040" y="162000"/>
          <a:ext cx="1397880" cy="841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457200</xdr:colOff>
      <xdr:row>1</xdr:row>
      <xdr:rowOff>7560</xdr:rowOff>
    </xdr:from>
    <xdr:to>
      <xdr:col>16</xdr:col>
      <xdr:colOff>536760</xdr:colOff>
      <xdr:row>2</xdr:row>
      <xdr:rowOff>376560</xdr:rowOff>
    </xdr:to>
    <xdr:pic>
      <xdr:nvPicPr>
        <xdr:cNvPr id="49" name="Picture 30" descr="Logo FFB HDF"/>
        <xdr:cNvPicPr/>
      </xdr:nvPicPr>
      <xdr:blipFill>
        <a:blip r:embed="rId20"/>
        <a:stretch/>
      </xdr:blipFill>
      <xdr:spPr>
        <a:xfrm>
          <a:off x="13273560" y="169560"/>
          <a:ext cx="1307520" cy="826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14</xdr:col>
      <xdr:colOff>449640</xdr:colOff>
      <xdr:row>1</xdr:row>
      <xdr:rowOff>7560</xdr:rowOff>
    </xdr:from>
    <xdr:to>
      <xdr:col>16</xdr:col>
      <xdr:colOff>529200</xdr:colOff>
      <xdr:row>2</xdr:row>
      <xdr:rowOff>376560</xdr:rowOff>
    </xdr:to>
    <xdr:pic>
      <xdr:nvPicPr>
        <xdr:cNvPr id="50" name="Picture 5" descr="Logo FFB HDF"/>
        <xdr:cNvPicPr/>
      </xdr:nvPicPr>
      <xdr:blipFill>
        <a:blip r:embed="rId1"/>
        <a:stretch/>
      </xdr:blipFill>
      <xdr:spPr>
        <a:xfrm>
          <a:off x="13266000" y="169560"/>
          <a:ext cx="1307520" cy="8262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213480</xdr:colOff>
      <xdr:row>1</xdr:row>
      <xdr:rowOff>7560</xdr:rowOff>
    </xdr:from>
    <xdr:to>
      <xdr:col>14</xdr:col>
      <xdr:colOff>262440</xdr:colOff>
      <xdr:row>2</xdr:row>
      <xdr:rowOff>392040</xdr:rowOff>
    </xdr:to>
    <xdr:pic>
      <xdr:nvPicPr>
        <xdr:cNvPr id="51" name="Picture 4" descr=""/>
        <xdr:cNvPicPr/>
      </xdr:nvPicPr>
      <xdr:blipFill>
        <a:blip r:embed="rId2"/>
        <a:stretch/>
      </xdr:blipFill>
      <xdr:spPr>
        <a:xfrm>
          <a:off x="11680920" y="169560"/>
          <a:ext cx="1397880" cy="841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228600</xdr:colOff>
      <xdr:row>1</xdr:row>
      <xdr:rowOff>0</xdr:rowOff>
    </xdr:from>
    <xdr:to>
      <xdr:col>14</xdr:col>
      <xdr:colOff>277560</xdr:colOff>
      <xdr:row>2</xdr:row>
      <xdr:rowOff>384480</xdr:rowOff>
    </xdr:to>
    <xdr:pic>
      <xdr:nvPicPr>
        <xdr:cNvPr id="52" name="Picture 4" descr=""/>
        <xdr:cNvPicPr/>
      </xdr:nvPicPr>
      <xdr:blipFill>
        <a:blip r:embed="rId3"/>
        <a:stretch/>
      </xdr:blipFill>
      <xdr:spPr>
        <a:xfrm>
          <a:off x="11696040" y="162000"/>
          <a:ext cx="1397880" cy="841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457200</xdr:colOff>
      <xdr:row>1</xdr:row>
      <xdr:rowOff>7560</xdr:rowOff>
    </xdr:from>
    <xdr:to>
      <xdr:col>16</xdr:col>
      <xdr:colOff>536760</xdr:colOff>
      <xdr:row>2</xdr:row>
      <xdr:rowOff>376560</xdr:rowOff>
    </xdr:to>
    <xdr:pic>
      <xdr:nvPicPr>
        <xdr:cNvPr id="53" name="Picture 5" descr="Logo FFB HDF"/>
        <xdr:cNvPicPr/>
      </xdr:nvPicPr>
      <xdr:blipFill>
        <a:blip r:embed="rId4"/>
        <a:stretch/>
      </xdr:blipFill>
      <xdr:spPr>
        <a:xfrm>
          <a:off x="13273560" y="169560"/>
          <a:ext cx="1307520" cy="8262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228600</xdr:colOff>
      <xdr:row>1</xdr:row>
      <xdr:rowOff>0</xdr:rowOff>
    </xdr:from>
    <xdr:to>
      <xdr:col>14</xdr:col>
      <xdr:colOff>277560</xdr:colOff>
      <xdr:row>2</xdr:row>
      <xdr:rowOff>384480</xdr:rowOff>
    </xdr:to>
    <xdr:pic>
      <xdr:nvPicPr>
        <xdr:cNvPr id="54" name="Picture 4" descr=""/>
        <xdr:cNvPicPr/>
      </xdr:nvPicPr>
      <xdr:blipFill>
        <a:blip r:embed="rId5"/>
        <a:stretch/>
      </xdr:blipFill>
      <xdr:spPr>
        <a:xfrm>
          <a:off x="11696040" y="162000"/>
          <a:ext cx="1397880" cy="841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457200</xdr:colOff>
      <xdr:row>1</xdr:row>
      <xdr:rowOff>7560</xdr:rowOff>
    </xdr:from>
    <xdr:to>
      <xdr:col>16</xdr:col>
      <xdr:colOff>536760</xdr:colOff>
      <xdr:row>2</xdr:row>
      <xdr:rowOff>376560</xdr:rowOff>
    </xdr:to>
    <xdr:pic>
      <xdr:nvPicPr>
        <xdr:cNvPr id="55" name="Picture 5" descr="Logo FFB HDF"/>
        <xdr:cNvPicPr/>
      </xdr:nvPicPr>
      <xdr:blipFill>
        <a:blip r:embed="rId6"/>
        <a:stretch/>
      </xdr:blipFill>
      <xdr:spPr>
        <a:xfrm>
          <a:off x="13273560" y="169560"/>
          <a:ext cx="1307520" cy="8262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228600</xdr:colOff>
      <xdr:row>1</xdr:row>
      <xdr:rowOff>0</xdr:rowOff>
    </xdr:from>
    <xdr:to>
      <xdr:col>14</xdr:col>
      <xdr:colOff>277560</xdr:colOff>
      <xdr:row>2</xdr:row>
      <xdr:rowOff>384480</xdr:rowOff>
    </xdr:to>
    <xdr:pic>
      <xdr:nvPicPr>
        <xdr:cNvPr id="56" name="Picture 4" descr=""/>
        <xdr:cNvPicPr/>
      </xdr:nvPicPr>
      <xdr:blipFill>
        <a:blip r:embed="rId7"/>
        <a:stretch/>
      </xdr:blipFill>
      <xdr:spPr>
        <a:xfrm>
          <a:off x="11696040" y="162000"/>
          <a:ext cx="1397880" cy="841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457200</xdr:colOff>
      <xdr:row>1</xdr:row>
      <xdr:rowOff>7560</xdr:rowOff>
    </xdr:from>
    <xdr:to>
      <xdr:col>16</xdr:col>
      <xdr:colOff>536760</xdr:colOff>
      <xdr:row>2</xdr:row>
      <xdr:rowOff>376560</xdr:rowOff>
    </xdr:to>
    <xdr:pic>
      <xdr:nvPicPr>
        <xdr:cNvPr id="57" name="Picture 5" descr="Logo FFB HDF"/>
        <xdr:cNvPicPr/>
      </xdr:nvPicPr>
      <xdr:blipFill>
        <a:blip r:embed="rId8"/>
        <a:stretch/>
      </xdr:blipFill>
      <xdr:spPr>
        <a:xfrm>
          <a:off x="13273560" y="169560"/>
          <a:ext cx="1307520" cy="8262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228600</xdr:colOff>
      <xdr:row>1</xdr:row>
      <xdr:rowOff>0</xdr:rowOff>
    </xdr:from>
    <xdr:to>
      <xdr:col>14</xdr:col>
      <xdr:colOff>277560</xdr:colOff>
      <xdr:row>2</xdr:row>
      <xdr:rowOff>384480</xdr:rowOff>
    </xdr:to>
    <xdr:pic>
      <xdr:nvPicPr>
        <xdr:cNvPr id="58" name="Picture 7" descr=""/>
        <xdr:cNvPicPr/>
      </xdr:nvPicPr>
      <xdr:blipFill>
        <a:blip r:embed="rId9"/>
        <a:stretch/>
      </xdr:blipFill>
      <xdr:spPr>
        <a:xfrm>
          <a:off x="11696040" y="162000"/>
          <a:ext cx="1397880" cy="841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457200</xdr:colOff>
      <xdr:row>1</xdr:row>
      <xdr:rowOff>7560</xdr:rowOff>
    </xdr:from>
    <xdr:to>
      <xdr:col>16</xdr:col>
      <xdr:colOff>536760</xdr:colOff>
      <xdr:row>2</xdr:row>
      <xdr:rowOff>376560</xdr:rowOff>
    </xdr:to>
    <xdr:pic>
      <xdr:nvPicPr>
        <xdr:cNvPr id="59" name="Picture 8" descr="Logo FFB HDF"/>
        <xdr:cNvPicPr/>
      </xdr:nvPicPr>
      <xdr:blipFill>
        <a:blip r:embed="rId10"/>
        <a:stretch/>
      </xdr:blipFill>
      <xdr:spPr>
        <a:xfrm>
          <a:off x="13273560" y="169560"/>
          <a:ext cx="1307520" cy="826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14</xdr:col>
      <xdr:colOff>449640</xdr:colOff>
      <xdr:row>1</xdr:row>
      <xdr:rowOff>7560</xdr:rowOff>
    </xdr:from>
    <xdr:to>
      <xdr:col>16</xdr:col>
      <xdr:colOff>529200</xdr:colOff>
      <xdr:row>2</xdr:row>
      <xdr:rowOff>376560</xdr:rowOff>
    </xdr:to>
    <xdr:pic>
      <xdr:nvPicPr>
        <xdr:cNvPr id="60" name="Picture 5" descr="Logo FFB HDF"/>
        <xdr:cNvPicPr/>
      </xdr:nvPicPr>
      <xdr:blipFill>
        <a:blip r:embed="rId1"/>
        <a:stretch/>
      </xdr:blipFill>
      <xdr:spPr>
        <a:xfrm>
          <a:off x="13266000" y="169560"/>
          <a:ext cx="1307520" cy="8262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213480</xdr:colOff>
      <xdr:row>1</xdr:row>
      <xdr:rowOff>7560</xdr:rowOff>
    </xdr:from>
    <xdr:to>
      <xdr:col>14</xdr:col>
      <xdr:colOff>262440</xdr:colOff>
      <xdr:row>2</xdr:row>
      <xdr:rowOff>392040</xdr:rowOff>
    </xdr:to>
    <xdr:pic>
      <xdr:nvPicPr>
        <xdr:cNvPr id="61" name="Picture 4" descr=""/>
        <xdr:cNvPicPr/>
      </xdr:nvPicPr>
      <xdr:blipFill>
        <a:blip r:embed="rId2"/>
        <a:stretch/>
      </xdr:blipFill>
      <xdr:spPr>
        <a:xfrm>
          <a:off x="11680920" y="169560"/>
          <a:ext cx="1397880" cy="841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228600</xdr:colOff>
      <xdr:row>1</xdr:row>
      <xdr:rowOff>0</xdr:rowOff>
    </xdr:from>
    <xdr:to>
      <xdr:col>14</xdr:col>
      <xdr:colOff>277560</xdr:colOff>
      <xdr:row>2</xdr:row>
      <xdr:rowOff>384480</xdr:rowOff>
    </xdr:to>
    <xdr:pic>
      <xdr:nvPicPr>
        <xdr:cNvPr id="62" name="Picture 4" descr=""/>
        <xdr:cNvPicPr/>
      </xdr:nvPicPr>
      <xdr:blipFill>
        <a:blip r:embed="rId3"/>
        <a:stretch/>
      </xdr:blipFill>
      <xdr:spPr>
        <a:xfrm>
          <a:off x="11696040" y="162000"/>
          <a:ext cx="1397880" cy="841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457200</xdr:colOff>
      <xdr:row>1</xdr:row>
      <xdr:rowOff>7560</xdr:rowOff>
    </xdr:from>
    <xdr:to>
      <xdr:col>16</xdr:col>
      <xdr:colOff>536760</xdr:colOff>
      <xdr:row>2</xdr:row>
      <xdr:rowOff>376560</xdr:rowOff>
    </xdr:to>
    <xdr:pic>
      <xdr:nvPicPr>
        <xdr:cNvPr id="63" name="Picture 5" descr="Logo FFB HDF"/>
        <xdr:cNvPicPr/>
      </xdr:nvPicPr>
      <xdr:blipFill>
        <a:blip r:embed="rId4"/>
        <a:stretch/>
      </xdr:blipFill>
      <xdr:spPr>
        <a:xfrm>
          <a:off x="13273560" y="169560"/>
          <a:ext cx="1307520" cy="8262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228600</xdr:colOff>
      <xdr:row>1</xdr:row>
      <xdr:rowOff>0</xdr:rowOff>
    </xdr:from>
    <xdr:to>
      <xdr:col>14</xdr:col>
      <xdr:colOff>277560</xdr:colOff>
      <xdr:row>2</xdr:row>
      <xdr:rowOff>384480</xdr:rowOff>
    </xdr:to>
    <xdr:pic>
      <xdr:nvPicPr>
        <xdr:cNvPr id="64" name="Picture 4" descr=""/>
        <xdr:cNvPicPr/>
      </xdr:nvPicPr>
      <xdr:blipFill>
        <a:blip r:embed="rId5"/>
        <a:stretch/>
      </xdr:blipFill>
      <xdr:spPr>
        <a:xfrm>
          <a:off x="11696040" y="162000"/>
          <a:ext cx="1397880" cy="841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457200</xdr:colOff>
      <xdr:row>1</xdr:row>
      <xdr:rowOff>7560</xdr:rowOff>
    </xdr:from>
    <xdr:to>
      <xdr:col>16</xdr:col>
      <xdr:colOff>536760</xdr:colOff>
      <xdr:row>2</xdr:row>
      <xdr:rowOff>376560</xdr:rowOff>
    </xdr:to>
    <xdr:pic>
      <xdr:nvPicPr>
        <xdr:cNvPr id="65" name="Picture 5" descr="Logo FFB HDF"/>
        <xdr:cNvPicPr/>
      </xdr:nvPicPr>
      <xdr:blipFill>
        <a:blip r:embed="rId6"/>
        <a:stretch/>
      </xdr:blipFill>
      <xdr:spPr>
        <a:xfrm>
          <a:off x="13273560" y="169560"/>
          <a:ext cx="1307520" cy="8262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228600</xdr:colOff>
      <xdr:row>1</xdr:row>
      <xdr:rowOff>0</xdr:rowOff>
    </xdr:from>
    <xdr:to>
      <xdr:col>14</xdr:col>
      <xdr:colOff>277560</xdr:colOff>
      <xdr:row>2</xdr:row>
      <xdr:rowOff>384480</xdr:rowOff>
    </xdr:to>
    <xdr:pic>
      <xdr:nvPicPr>
        <xdr:cNvPr id="66" name="Picture 4" descr=""/>
        <xdr:cNvPicPr/>
      </xdr:nvPicPr>
      <xdr:blipFill>
        <a:blip r:embed="rId7"/>
        <a:stretch/>
      </xdr:blipFill>
      <xdr:spPr>
        <a:xfrm>
          <a:off x="11696040" y="162000"/>
          <a:ext cx="1397880" cy="841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457200</xdr:colOff>
      <xdr:row>1</xdr:row>
      <xdr:rowOff>7560</xdr:rowOff>
    </xdr:from>
    <xdr:to>
      <xdr:col>16</xdr:col>
      <xdr:colOff>536760</xdr:colOff>
      <xdr:row>2</xdr:row>
      <xdr:rowOff>376560</xdr:rowOff>
    </xdr:to>
    <xdr:pic>
      <xdr:nvPicPr>
        <xdr:cNvPr id="67" name="Picture 5" descr="Logo FFB HDF"/>
        <xdr:cNvPicPr/>
      </xdr:nvPicPr>
      <xdr:blipFill>
        <a:blip r:embed="rId8"/>
        <a:stretch/>
      </xdr:blipFill>
      <xdr:spPr>
        <a:xfrm>
          <a:off x="13273560" y="169560"/>
          <a:ext cx="1307520" cy="8262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228600</xdr:colOff>
      <xdr:row>1</xdr:row>
      <xdr:rowOff>0</xdr:rowOff>
    </xdr:from>
    <xdr:to>
      <xdr:col>14</xdr:col>
      <xdr:colOff>277560</xdr:colOff>
      <xdr:row>2</xdr:row>
      <xdr:rowOff>384480</xdr:rowOff>
    </xdr:to>
    <xdr:pic>
      <xdr:nvPicPr>
        <xdr:cNvPr id="68" name="Picture 9" descr=""/>
        <xdr:cNvPicPr/>
      </xdr:nvPicPr>
      <xdr:blipFill>
        <a:blip r:embed="rId9"/>
        <a:stretch/>
      </xdr:blipFill>
      <xdr:spPr>
        <a:xfrm>
          <a:off x="11696040" y="162000"/>
          <a:ext cx="1397880" cy="841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457200</xdr:colOff>
      <xdr:row>1</xdr:row>
      <xdr:rowOff>7560</xdr:rowOff>
    </xdr:from>
    <xdr:to>
      <xdr:col>16</xdr:col>
      <xdr:colOff>536760</xdr:colOff>
      <xdr:row>2</xdr:row>
      <xdr:rowOff>376560</xdr:rowOff>
    </xdr:to>
    <xdr:pic>
      <xdr:nvPicPr>
        <xdr:cNvPr id="69" name="Picture 10" descr="Logo FFB HDF"/>
        <xdr:cNvPicPr/>
      </xdr:nvPicPr>
      <xdr:blipFill>
        <a:blip r:embed="rId10"/>
        <a:stretch/>
      </xdr:blipFill>
      <xdr:spPr>
        <a:xfrm>
          <a:off x="13273560" y="169560"/>
          <a:ext cx="1307520" cy="8262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449640</xdr:colOff>
      <xdr:row>1</xdr:row>
      <xdr:rowOff>7560</xdr:rowOff>
    </xdr:from>
    <xdr:to>
      <xdr:col>16</xdr:col>
      <xdr:colOff>529200</xdr:colOff>
      <xdr:row>2</xdr:row>
      <xdr:rowOff>376560</xdr:rowOff>
    </xdr:to>
    <xdr:pic>
      <xdr:nvPicPr>
        <xdr:cNvPr id="70" name="Picture 11" descr="Logo FFB HDF"/>
        <xdr:cNvPicPr/>
      </xdr:nvPicPr>
      <xdr:blipFill>
        <a:blip r:embed="rId11"/>
        <a:stretch/>
      </xdr:blipFill>
      <xdr:spPr>
        <a:xfrm>
          <a:off x="13266000" y="169560"/>
          <a:ext cx="1307520" cy="8262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213480</xdr:colOff>
      <xdr:row>1</xdr:row>
      <xdr:rowOff>7560</xdr:rowOff>
    </xdr:from>
    <xdr:to>
      <xdr:col>14</xdr:col>
      <xdr:colOff>262440</xdr:colOff>
      <xdr:row>2</xdr:row>
      <xdr:rowOff>392040</xdr:rowOff>
    </xdr:to>
    <xdr:pic>
      <xdr:nvPicPr>
        <xdr:cNvPr id="71" name="Picture 12" descr=""/>
        <xdr:cNvPicPr/>
      </xdr:nvPicPr>
      <xdr:blipFill>
        <a:blip r:embed="rId12"/>
        <a:stretch/>
      </xdr:blipFill>
      <xdr:spPr>
        <a:xfrm>
          <a:off x="11680920" y="169560"/>
          <a:ext cx="1397880" cy="841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228600</xdr:colOff>
      <xdr:row>1</xdr:row>
      <xdr:rowOff>0</xdr:rowOff>
    </xdr:from>
    <xdr:to>
      <xdr:col>14</xdr:col>
      <xdr:colOff>277560</xdr:colOff>
      <xdr:row>2</xdr:row>
      <xdr:rowOff>384480</xdr:rowOff>
    </xdr:to>
    <xdr:pic>
      <xdr:nvPicPr>
        <xdr:cNvPr id="72" name="Picture 13" descr=""/>
        <xdr:cNvPicPr/>
      </xdr:nvPicPr>
      <xdr:blipFill>
        <a:blip r:embed="rId13"/>
        <a:stretch/>
      </xdr:blipFill>
      <xdr:spPr>
        <a:xfrm>
          <a:off x="11696040" y="162000"/>
          <a:ext cx="1397880" cy="841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457200</xdr:colOff>
      <xdr:row>1</xdr:row>
      <xdr:rowOff>7560</xdr:rowOff>
    </xdr:from>
    <xdr:to>
      <xdr:col>16</xdr:col>
      <xdr:colOff>536760</xdr:colOff>
      <xdr:row>2</xdr:row>
      <xdr:rowOff>376560</xdr:rowOff>
    </xdr:to>
    <xdr:pic>
      <xdr:nvPicPr>
        <xdr:cNvPr id="73" name="Picture 14" descr="Logo FFB HDF"/>
        <xdr:cNvPicPr/>
      </xdr:nvPicPr>
      <xdr:blipFill>
        <a:blip r:embed="rId14"/>
        <a:stretch/>
      </xdr:blipFill>
      <xdr:spPr>
        <a:xfrm>
          <a:off x="13273560" y="169560"/>
          <a:ext cx="1307520" cy="8262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228600</xdr:colOff>
      <xdr:row>1</xdr:row>
      <xdr:rowOff>0</xdr:rowOff>
    </xdr:from>
    <xdr:to>
      <xdr:col>14</xdr:col>
      <xdr:colOff>277560</xdr:colOff>
      <xdr:row>2</xdr:row>
      <xdr:rowOff>384480</xdr:rowOff>
    </xdr:to>
    <xdr:pic>
      <xdr:nvPicPr>
        <xdr:cNvPr id="74" name="Picture 15" descr=""/>
        <xdr:cNvPicPr/>
      </xdr:nvPicPr>
      <xdr:blipFill>
        <a:blip r:embed="rId15"/>
        <a:stretch/>
      </xdr:blipFill>
      <xdr:spPr>
        <a:xfrm>
          <a:off x="11696040" y="162000"/>
          <a:ext cx="1397880" cy="841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457200</xdr:colOff>
      <xdr:row>1</xdr:row>
      <xdr:rowOff>7560</xdr:rowOff>
    </xdr:from>
    <xdr:to>
      <xdr:col>16</xdr:col>
      <xdr:colOff>536760</xdr:colOff>
      <xdr:row>2</xdr:row>
      <xdr:rowOff>376560</xdr:rowOff>
    </xdr:to>
    <xdr:pic>
      <xdr:nvPicPr>
        <xdr:cNvPr id="75" name="Picture 16" descr="Logo FFB HDF"/>
        <xdr:cNvPicPr/>
      </xdr:nvPicPr>
      <xdr:blipFill>
        <a:blip r:embed="rId16"/>
        <a:stretch/>
      </xdr:blipFill>
      <xdr:spPr>
        <a:xfrm>
          <a:off x="13273560" y="169560"/>
          <a:ext cx="1307520" cy="8262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228600</xdr:colOff>
      <xdr:row>1</xdr:row>
      <xdr:rowOff>0</xdr:rowOff>
    </xdr:from>
    <xdr:to>
      <xdr:col>14</xdr:col>
      <xdr:colOff>277560</xdr:colOff>
      <xdr:row>2</xdr:row>
      <xdr:rowOff>384480</xdr:rowOff>
    </xdr:to>
    <xdr:pic>
      <xdr:nvPicPr>
        <xdr:cNvPr id="76" name="Picture 17" descr=""/>
        <xdr:cNvPicPr/>
      </xdr:nvPicPr>
      <xdr:blipFill>
        <a:blip r:embed="rId17"/>
        <a:stretch/>
      </xdr:blipFill>
      <xdr:spPr>
        <a:xfrm>
          <a:off x="11696040" y="162000"/>
          <a:ext cx="1397880" cy="841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457200</xdr:colOff>
      <xdr:row>1</xdr:row>
      <xdr:rowOff>7560</xdr:rowOff>
    </xdr:from>
    <xdr:to>
      <xdr:col>16</xdr:col>
      <xdr:colOff>536760</xdr:colOff>
      <xdr:row>2</xdr:row>
      <xdr:rowOff>376560</xdr:rowOff>
    </xdr:to>
    <xdr:pic>
      <xdr:nvPicPr>
        <xdr:cNvPr id="77" name="Picture 18" descr="Logo FFB HDF"/>
        <xdr:cNvPicPr/>
      </xdr:nvPicPr>
      <xdr:blipFill>
        <a:blip r:embed="rId18"/>
        <a:stretch/>
      </xdr:blipFill>
      <xdr:spPr>
        <a:xfrm>
          <a:off x="13273560" y="169560"/>
          <a:ext cx="1307520" cy="8262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228600</xdr:colOff>
      <xdr:row>1</xdr:row>
      <xdr:rowOff>0</xdr:rowOff>
    </xdr:from>
    <xdr:to>
      <xdr:col>14</xdr:col>
      <xdr:colOff>277560</xdr:colOff>
      <xdr:row>2</xdr:row>
      <xdr:rowOff>384480</xdr:rowOff>
    </xdr:to>
    <xdr:pic>
      <xdr:nvPicPr>
        <xdr:cNvPr id="78" name="Picture 19" descr=""/>
        <xdr:cNvPicPr/>
      </xdr:nvPicPr>
      <xdr:blipFill>
        <a:blip r:embed="rId19"/>
        <a:stretch/>
      </xdr:blipFill>
      <xdr:spPr>
        <a:xfrm>
          <a:off x="11696040" y="162000"/>
          <a:ext cx="1397880" cy="841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457200</xdr:colOff>
      <xdr:row>1</xdr:row>
      <xdr:rowOff>7560</xdr:rowOff>
    </xdr:from>
    <xdr:to>
      <xdr:col>16</xdr:col>
      <xdr:colOff>536760</xdr:colOff>
      <xdr:row>2</xdr:row>
      <xdr:rowOff>376560</xdr:rowOff>
    </xdr:to>
    <xdr:pic>
      <xdr:nvPicPr>
        <xdr:cNvPr id="79" name="Picture 20" descr="Logo FFB HDF"/>
        <xdr:cNvPicPr/>
      </xdr:nvPicPr>
      <xdr:blipFill>
        <a:blip r:embed="rId20"/>
        <a:stretch/>
      </xdr:blipFill>
      <xdr:spPr>
        <a:xfrm>
          <a:off x="13273560" y="169560"/>
          <a:ext cx="1307520" cy="8262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40"/>
  <sheetViews>
    <sheetView showFormulas="false" showGridLines="false" showRowColHeaders="false" showZeros="true" rightToLeft="false" tabSelected="true" showOutlineSymbols="true" defaultGridColor="true" view="pageBreakPreview" topLeftCell="A1" colorId="64" zoomScale="55" zoomScaleNormal="60" zoomScalePageLayoutView="55" workbookViewId="0">
      <selection pane="topLeft" activeCell="C2" activeCellId="0" sqref="C2"/>
    </sheetView>
  </sheetViews>
  <sheetFormatPr defaultColWidth="11.43359375" defaultRowHeight="12.75" zeroHeight="false" outlineLevelRow="0" outlineLevelCol="0"/>
  <cols>
    <col collapsed="false" customWidth="true" hidden="false" outlineLevel="0" max="1" min="1" style="1" width="2.71"/>
    <col collapsed="false" customWidth="true" hidden="false" outlineLevel="0" max="2" min="2" style="1" width="25.71"/>
    <col collapsed="false" customWidth="true" hidden="false" outlineLevel="0" max="3" min="3" style="1" width="20.71"/>
    <col collapsed="false" customWidth="true" hidden="false" outlineLevel="0" max="6" min="4" style="1" width="9.57"/>
    <col collapsed="false" customWidth="true" hidden="false" outlineLevel="0" max="8" min="7" style="1" width="8.71"/>
    <col collapsed="false" customWidth="false" hidden="false" outlineLevel="0" max="9" min="9" style="1" width="11.44"/>
    <col collapsed="false" customWidth="true" hidden="false" outlineLevel="0" max="10" min="10" style="1" width="25.71"/>
    <col collapsed="false" customWidth="true" hidden="false" outlineLevel="0" max="11" min="11" style="1" width="20.71"/>
    <col collapsed="false" customWidth="true" hidden="false" outlineLevel="0" max="14" min="12" style="1" width="9.57"/>
    <col collapsed="false" customWidth="true" hidden="false" outlineLevel="0" max="16" min="15" style="1" width="8.71"/>
    <col collapsed="false" customWidth="false" hidden="false" outlineLevel="0" max="17" min="17" style="1" width="11.43"/>
    <col collapsed="false" customWidth="true" hidden="false" outlineLevel="0" max="18" min="18" style="1" width="2.3"/>
    <col collapsed="false" customWidth="false" hidden="false" outlineLevel="0" max="16384" min="19" style="1" width="11.43"/>
  </cols>
  <sheetData>
    <row r="1" customFormat="false" ht="12.75" hidden="false" customHeight="false" outlineLevel="0" collapsed="false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customFormat="false" ht="36" hidden="false" customHeight="true" outlineLevel="0" collapsed="false">
      <c r="A2" s="3"/>
      <c r="B2" s="4" t="s">
        <v>0</v>
      </c>
      <c r="C2" s="5"/>
      <c r="D2" s="5"/>
      <c r="F2" s="4" t="s">
        <v>1</v>
      </c>
      <c r="G2" s="5"/>
      <c r="H2" s="5"/>
      <c r="I2" s="6" t="s">
        <v>2</v>
      </c>
      <c r="J2" s="6"/>
      <c r="K2" s="4" t="s">
        <v>3</v>
      </c>
      <c r="L2" s="7" t="str">
        <f aca="false">IF($C$3="","",VLOOKUP($C$3,Menus!$D$1:$F$11,2,))</f>
        <v/>
      </c>
      <c r="R2" s="3"/>
    </row>
    <row r="3" customFormat="false" ht="36" hidden="false" customHeight="true" outlineLevel="0" collapsed="false">
      <c r="A3" s="3"/>
      <c r="B3" s="8" t="s">
        <v>4</v>
      </c>
      <c r="C3" s="9"/>
      <c r="D3" s="9"/>
      <c r="F3" s="4" t="s">
        <v>5</v>
      </c>
      <c r="G3" s="5"/>
      <c r="H3" s="5"/>
      <c r="I3" s="6"/>
      <c r="J3" s="6"/>
      <c r="K3" s="4" t="s">
        <v>6</v>
      </c>
      <c r="L3" s="7" t="str">
        <f aca="false">IF($C$3="","",VLOOKUP($C$3,Menus!$D$1:$F$11,3,))</f>
        <v/>
      </c>
      <c r="R3" s="3"/>
    </row>
    <row r="4" customFormat="false" ht="12" hidden="false" customHeight="true" outlineLevel="0" collapsed="false">
      <c r="A4" s="3"/>
      <c r="B4" s="10"/>
      <c r="C4" s="11"/>
      <c r="D4" s="12"/>
      <c r="E4" s="13"/>
      <c r="F4" s="14"/>
      <c r="G4" s="15"/>
      <c r="H4" s="15"/>
      <c r="I4" s="16"/>
      <c r="J4" s="16"/>
      <c r="K4" s="16"/>
      <c r="L4" s="16"/>
      <c r="M4" s="16"/>
      <c r="R4" s="3"/>
    </row>
    <row r="5" customFormat="false" ht="24.75" hidden="false" customHeight="true" outlineLevel="0" collapsed="false">
      <c r="A5" s="3"/>
      <c r="B5" s="17" t="s">
        <v>7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3"/>
    </row>
    <row r="6" customFormat="false" ht="9.75" hidden="false" customHeight="true" outlineLevel="0" collapsed="false">
      <c r="A6" s="3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20"/>
      <c r="R6" s="3"/>
    </row>
    <row r="7" s="27" customFormat="true" ht="28.35" hidden="false" customHeight="true" outlineLevel="0" collapsed="false">
      <c r="A7" s="21"/>
      <c r="B7" s="22" t="s">
        <v>8</v>
      </c>
      <c r="C7" s="23" t="s">
        <v>9</v>
      </c>
      <c r="D7" s="23" t="s">
        <v>10</v>
      </c>
      <c r="E7" s="23"/>
      <c r="F7" s="23"/>
      <c r="G7" s="24" t="s">
        <v>11</v>
      </c>
      <c r="H7" s="25" t="s">
        <v>12</v>
      </c>
      <c r="I7" s="25"/>
      <c r="J7" s="1"/>
      <c r="K7" s="26"/>
      <c r="L7" s="26"/>
      <c r="M7" s="26"/>
      <c r="N7" s="26"/>
      <c r="Q7" s="28"/>
      <c r="R7" s="21"/>
    </row>
    <row r="8" s="36" customFormat="true" ht="24.75" hidden="false" customHeight="true" outlineLevel="0" collapsed="false">
      <c r="A8" s="29"/>
      <c r="B8" s="30"/>
      <c r="C8" s="31"/>
      <c r="D8" s="32"/>
      <c r="E8" s="32"/>
      <c r="F8" s="32"/>
      <c r="G8" s="33" t="str">
        <f aca="false">IF(H15="","",
IF(AND(B8=B14,C8=C14,B8=B15,C8=C15),SUM(H14,H15), 
IF(AND(B8=B13,C8=C13,B8=J14,C8=K14),SUM(H13,P14),
 IF(AND(B8=B13,C8=C13,B8=J15,C8=K15),SUM(H13,P15),
 IF(AND(B8=J13,C8=K13,B8=J14,C8=K14),SUM(P13,P14), 
IF(AND(B8=J13,C8=K13,B8=J15,C8=K15),SUM(P13,P15)))))))</f>
        <v/>
      </c>
      <c r="H8" s="34" t="str">
        <f aca="false">IF(I15="","", 
IF(AND(B8=B14,C8=C14,B8=B15,C8=C15),(D14+D15)/(E14+E15), 
IF(AND(B8=B13,C8=C13,B8=J14,C8=K14),(D13+L14)/(E13+M14), 
IF(AND(B8=B13,C8=C13,B8=J15,C8=K15),(D13+L15)/(E13+M15), 
IF(AND(B8=J13,C8=K13,B8=J14,C8=K14),(L13+L14)/(M13+M14), 
IF(AND(B8=J13,C8=K13,B8=J15,C8=K15),(L13+L15)/(M13+M15)))))))</f>
        <v/>
      </c>
      <c r="I8" s="34"/>
      <c r="J8" s="1"/>
      <c r="K8" s="35"/>
      <c r="L8" s="35"/>
      <c r="M8" s="35"/>
      <c r="N8" s="35"/>
      <c r="Q8" s="37"/>
      <c r="R8" s="29"/>
    </row>
    <row r="9" s="36" customFormat="true" ht="24.75" hidden="false" customHeight="true" outlineLevel="0" collapsed="false">
      <c r="A9" s="29"/>
      <c r="B9" s="30"/>
      <c r="C9" s="31"/>
      <c r="D9" s="32"/>
      <c r="E9" s="32"/>
      <c r="F9" s="32"/>
      <c r="G9" s="33" t="str">
        <f aca="false">IF(H15="","", 
IF(AND(B9=B14,C9=C14,B9=B15,C9=C15),SUM(H14,H15),  
IF(AND(B9=B13,C9=C13,B9=J14,C9=K14),SUM(H13,P14),  
IF(AND(B9=B13,C9=C13,B9=J15,C9=K15),SUM(H13,P15),  
IF(AND(B9=J13,C9=K13,B9=J14,C9=K14),SUM(P13,P14),  
IF(AND(B9=J13,C9=K13,B9=J15,C9=K15),SUM(P13,P15)))))))</f>
        <v/>
      </c>
      <c r="H9" s="34" t="str">
        <f aca="false">IF(I15="","", 
IF(AND(B9=B14,C9=C14,B9=B15,C9=C15),(D14+D15)/(E14+E15), 
IF(AND(B9=B13,C9=C13,B9=J14,C9=K14),(D13+L14)/(E13+M14), 
IF(AND(B9=B13,C9=C13,B9=J15,C9=K15),(D13+L15)/(E13+M15),
IF(AND(B9=J13,C9=K13,B9=J14,C9=K14),(L13+L14)/(M13+M14),  
IF(AND(B9=J13,C9=K13,B9=J15,C9=K15),(L13+L15)/(M13+M15)))))))</f>
        <v/>
      </c>
      <c r="I9" s="34"/>
      <c r="J9" s="1"/>
      <c r="K9" s="35"/>
      <c r="L9" s="35"/>
      <c r="M9" s="35"/>
      <c r="N9" s="35"/>
      <c r="Q9" s="37"/>
      <c r="R9" s="29"/>
    </row>
    <row r="10" s="36" customFormat="true" ht="24.75" hidden="false" customHeight="true" outlineLevel="0" collapsed="false">
      <c r="A10" s="29"/>
      <c r="B10" s="38"/>
      <c r="C10" s="39"/>
      <c r="D10" s="40"/>
      <c r="E10" s="40"/>
      <c r="F10" s="40"/>
      <c r="G10" s="41" t="str">
        <f aca="false">IF(H15="","", 
IF(AND(B10=B14,C10=C14,B10=B15,C10=C15),SUM(H14,H15),  
IF(AND(B10=B13,C10=C13,B10=J14,C10=K14),SUM(H13,P14),  
IF(AND(B10=B13,C10=C13,B10=J15,C10=K15),SUM(H13,P15),  
IF(AND(B10=J13,C10=K13,B10=J14,C10=K14),SUM(P13,P14),  
IF(AND(B10=J13,C10=K13,B10=J15,C10=K15),SUM(P13,P15)))))))</f>
        <v/>
      </c>
      <c r="H10" s="34" t="str">
        <f aca="false">IF(I15="","",  
IF(AND(B10=B14,C10=C14,B10=B15,C10=C15),(D14+D15)/(E14+E15),  
IF(AND(B10=B13,C10=C13,B10=J14,C10=K14),(D13+L14)/(E13+M14),  
IF(AND(B10=B13,C10=C13,B10=J15,C10=K15),(D13+L15)/(E13+M15), 
IF(AND(B10=J13,C10=K13,B10=J14,C10=K14),(L13+L14)/(M13+M14),   
IF(AND(B10=J13,C10=K13,B10=J15,C10=K15),(L13+L15)/(M13+M15)))))))</f>
        <v/>
      </c>
      <c r="I10" s="34"/>
      <c r="J10" s="1"/>
      <c r="K10" s="35"/>
      <c r="L10" s="35"/>
      <c r="M10" s="35"/>
      <c r="N10" s="35"/>
      <c r="Q10" s="37"/>
      <c r="R10" s="29"/>
    </row>
    <row r="11" customFormat="false" ht="9.75" hidden="false" customHeight="true" outlineLevel="0" collapsed="false">
      <c r="A11" s="3"/>
      <c r="B11" s="42"/>
      <c r="D11" s="43"/>
      <c r="E11" s="43"/>
      <c r="F11" s="43"/>
      <c r="J11" s="43"/>
      <c r="K11" s="43"/>
      <c r="L11" s="43"/>
      <c r="M11" s="26"/>
      <c r="Q11" s="44"/>
      <c r="R11" s="3"/>
    </row>
    <row r="12" customFormat="false" ht="30" hidden="false" customHeight="true" outlineLevel="0" collapsed="false">
      <c r="A12" s="3"/>
      <c r="B12" s="45" t="s">
        <v>13</v>
      </c>
      <c r="C12" s="45"/>
      <c r="D12" s="46" t="s">
        <v>14</v>
      </c>
      <c r="E12" s="46" t="s">
        <v>15</v>
      </c>
      <c r="F12" s="46" t="s">
        <v>16</v>
      </c>
      <c r="G12" s="47" t="s">
        <v>17</v>
      </c>
      <c r="H12" s="47" t="s">
        <v>11</v>
      </c>
      <c r="I12" s="48" t="s">
        <v>18</v>
      </c>
      <c r="J12" s="49" t="s">
        <v>19</v>
      </c>
      <c r="K12" s="49"/>
      <c r="L12" s="50" t="s">
        <v>14</v>
      </c>
      <c r="M12" s="50" t="s">
        <v>15</v>
      </c>
      <c r="N12" s="50" t="s">
        <v>16</v>
      </c>
      <c r="O12" s="51" t="s">
        <v>17</v>
      </c>
      <c r="P12" s="51" t="s">
        <v>11</v>
      </c>
      <c r="Q12" s="52" t="s">
        <v>18</v>
      </c>
      <c r="R12" s="3"/>
    </row>
    <row r="13" s="36" customFormat="true" ht="24.75" hidden="false" customHeight="true" outlineLevel="0" collapsed="false">
      <c r="A13" s="29"/>
      <c r="B13" s="53" t="str">
        <f aca="false">IF(OR(B8="",B9="",B10="",D8="",D9="",D10=""),"",
IF(OR(AND(D8=D10,D8&lt;&gt;D9),AND(D8=D9,D8&lt;&gt;D10)),B8,B9))</f>
        <v/>
      </c>
      <c r="C13" s="54" t="str">
        <f aca="false">IF(OR(B8="",B9="",B10="",D8="",D9="",D10=""),"", IF(OR(AND(D8=D10,D8&lt;&gt;D9),AND(D8=D9,D8&lt;&gt;D10)),C8,C9))</f>
        <v/>
      </c>
      <c r="D13" s="32"/>
      <c r="E13" s="32"/>
      <c r="F13" s="32"/>
      <c r="G13" s="55" t="str">
        <f aca="false">IF(L13="","",IF(D13&gt;L13,"G",IF(D13&lt;L13,"P","N")))</f>
        <v/>
      </c>
      <c r="H13" s="33" t="str">
        <f aca="false">IF(G13="","",IF(G13="G",3,IF(G13="N",2,1)))</f>
        <v/>
      </c>
      <c r="I13" s="56" t="str">
        <f aca="false">IF(ISNUMBER(E13),D13/E13,"")</f>
        <v/>
      </c>
      <c r="J13" s="57" t="str">
        <f aca="false">IF(OR(B8="",B9="",B10="",D8="",D9="",D10=""),"", 
IF(AND(D8=D9,D8&lt;&gt;D10),B9,B10))</f>
        <v/>
      </c>
      <c r="K13" s="58" t="str">
        <f aca="false">IF(OR(B8="",B9="",B10="",D8="",D9="",D10=""),"", 
IF(AND(D8=D9,D8&lt;&gt;D10),C9,C10))</f>
        <v/>
      </c>
      <c r="L13" s="32"/>
      <c r="M13" s="59" t="str">
        <f aca="false">IF(ISNUMBER(E13),E13,"")</f>
        <v/>
      </c>
      <c r="N13" s="32"/>
      <c r="O13" s="60" t="str">
        <f aca="false">IF(L13="","",IF(G13="P","G",IF(G13="G","P","N")))</f>
        <v/>
      </c>
      <c r="P13" s="59" t="str">
        <f aca="false">IF(O13="","",IF(O13="G",3,IF(O13="N",2,1)))</f>
        <v/>
      </c>
      <c r="Q13" s="61" t="str">
        <f aca="false">IF(ISNUMBER(M13),L13/M13,"")</f>
        <v/>
      </c>
      <c r="R13" s="29"/>
    </row>
    <row r="14" s="36" customFormat="true" ht="24.75" hidden="false" customHeight="true" outlineLevel="0" collapsed="false">
      <c r="A14" s="29"/>
      <c r="B14" s="53" t="str">
        <f aca="false">IF(OR(B13="",C13="",J13="",K13=""),"",
IF(AND(B13=B8,C13=C8,J13=B10,K13=C10),B9,
IF(AND(B13=B8,C13=C8,J13=B9,K13=C9),B10,B8)))</f>
        <v/>
      </c>
      <c r="C14" s="54" t="str">
        <f aca="false">IF(OR(B13="",C13="",J13="",K13=""),"", 
IF(AND(B13=B8,C13=C8,J13=B10,K13=C10),C9,
 IF(AND(B13=B8,C13=C8,J13=B9,K13=C9),C10,C8)))</f>
        <v/>
      </c>
      <c r="D14" s="32"/>
      <c r="E14" s="32"/>
      <c r="F14" s="32"/>
      <c r="G14" s="55" t="str">
        <f aca="false">IF(L14="","",IF(D14&gt;L14,"G",IF(D14&lt;L14,"P","N")))</f>
        <v/>
      </c>
      <c r="H14" s="33" t="str">
        <f aca="false">IF(G14="","",IF(G14="G",3,IF(G14="N",2,1)))</f>
        <v/>
      </c>
      <c r="I14" s="56" t="str">
        <f aca="false">IF(ISNUMBER(E14),D14/E14,"")</f>
        <v/>
      </c>
      <c r="J14" s="57" t="str">
        <f aca="false">IF(L13="","",IF(O13="G",B13,IF(AND(O13="N",N13&gt;F13),B13,
IF(AND(O13="N",N13&lt;=F13),J13,IF(O13="P",J13)))))</f>
        <v/>
      </c>
      <c r="K14" s="58" t="str">
        <f aca="false">IF(L13="","",
IF(O13="G",C13,
IF(AND(O13="N",N13&gt;F13),C13, 
IF(AND(O13="N",N13&lt;=F13),K13,
IF(O13="P",K13)))))</f>
        <v/>
      </c>
      <c r="L14" s="32"/>
      <c r="M14" s="59" t="str">
        <f aca="false">IF(ISNUMBER(E14),E14,"")</f>
        <v/>
      </c>
      <c r="N14" s="32"/>
      <c r="O14" s="60" t="str">
        <f aca="false">IF(L14="","",IF(G14="P","G",IF(G14="G","P","N")))</f>
        <v/>
      </c>
      <c r="P14" s="59" t="str">
        <f aca="false">IF(O14="","",IF(O14="G",3,IF(O14="N",2,1)))</f>
        <v/>
      </c>
      <c r="Q14" s="61" t="str">
        <f aca="false">IF(ISNUMBER(M14),L14/M14,"")</f>
        <v/>
      </c>
      <c r="R14" s="29"/>
    </row>
    <row r="15" s="36" customFormat="true" ht="24.75" hidden="false" customHeight="true" outlineLevel="0" collapsed="false">
      <c r="A15" s="29"/>
      <c r="B15" s="62" t="str">
        <f aca="false">IF(OR(B13="",C13="",J13="",K13=""),"", 
IF(AND(B13=B8,C13=C8,J13=B10,K13=C10),B9, 
IF(AND(B13=B8,C13=C8,J13=B9,K13=C9),B10,B8)))</f>
        <v/>
      </c>
      <c r="C15" s="63" t="str">
        <f aca="false">IF(OR(B13="",C13="",J13="",K13=""),"",  
IF(AND(B13=B8,C13=C8,J13=B10,K13=C10),C9, 
IF(AND(B13=B8,C13=C8,J13=B9,K13=C9),C10,C8)))</f>
        <v/>
      </c>
      <c r="D15" s="40"/>
      <c r="E15" s="40"/>
      <c r="F15" s="40"/>
      <c r="G15" s="64" t="str">
        <f aca="false">IF(L15="","",IF(D15&gt;L15,"G",IF(D15&lt;L15,"P","N")))</f>
        <v/>
      </c>
      <c r="H15" s="41" t="str">
        <f aca="false">IF(G15="","",IF(G15="G",3,IF(G15="N",2,1)))</f>
        <v/>
      </c>
      <c r="I15" s="65" t="str">
        <f aca="false">IF(ISNUMBER(E15),D15/E15,"")</f>
        <v/>
      </c>
      <c r="J15" s="66" t="str">
        <f aca="false">IF(J14="","",IF(AND(J14=B13,K14=C13),J13,B13))</f>
        <v/>
      </c>
      <c r="K15" s="67" t="str">
        <f aca="false">IF(K14="","",IF(AND(J14=B13,K14=C13),K13,C13))</f>
        <v/>
      </c>
      <c r="L15" s="40"/>
      <c r="M15" s="59" t="str">
        <f aca="false">IF(ISNUMBER(E15),E15,"")</f>
        <v/>
      </c>
      <c r="N15" s="32"/>
      <c r="O15" s="68" t="str">
        <f aca="false">IF(L15="","",IF(G15="P","G",IF(G15="G","P","N")))</f>
        <v/>
      </c>
      <c r="P15" s="69" t="str">
        <f aca="false">IF(O15="","",IF(O15="G",3,IF(O15="N",2,1)))</f>
        <v/>
      </c>
      <c r="Q15" s="70" t="str">
        <f aca="false">IF(ISNUMBER(M15),L15/M15,"")</f>
        <v/>
      </c>
      <c r="R15" s="29"/>
    </row>
    <row r="16" customFormat="false" ht="24.75" hidden="false" customHeight="true" outlineLevel="0" collapsed="false">
      <c r="A16" s="3"/>
      <c r="B16" s="71"/>
      <c r="C16" s="72"/>
      <c r="D16" s="73"/>
      <c r="E16" s="74"/>
      <c r="F16" s="75"/>
      <c r="G16" s="76"/>
      <c r="H16" s="76"/>
      <c r="I16" s="77"/>
      <c r="J16" s="77"/>
      <c r="K16" s="77"/>
      <c r="L16" s="77"/>
      <c r="M16" s="77"/>
      <c r="N16" s="3"/>
      <c r="O16" s="3"/>
      <c r="P16" s="3"/>
      <c r="Q16" s="3"/>
      <c r="R16" s="3"/>
    </row>
    <row r="17" customFormat="false" ht="24.75" hidden="false" customHeight="true" outlineLevel="0" collapsed="false">
      <c r="A17" s="3"/>
      <c r="B17" s="17" t="s">
        <v>20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3"/>
    </row>
    <row r="18" customFormat="false" ht="9.75" hidden="false" customHeight="true" outlineLevel="0" collapsed="false">
      <c r="A18" s="3"/>
      <c r="B18" s="42"/>
      <c r="D18" s="43"/>
      <c r="E18" s="43"/>
      <c r="F18" s="43"/>
      <c r="J18" s="43"/>
      <c r="K18" s="43"/>
      <c r="L18" s="43"/>
      <c r="M18" s="26"/>
      <c r="Q18" s="44"/>
      <c r="R18" s="3"/>
    </row>
    <row r="19" s="36" customFormat="true" ht="28.35" hidden="false" customHeight="true" outlineLevel="0" collapsed="false">
      <c r="A19" s="29"/>
      <c r="B19" s="22" t="s">
        <v>8</v>
      </c>
      <c r="C19" s="23" t="s">
        <v>9</v>
      </c>
      <c r="D19" s="23" t="s">
        <v>10</v>
      </c>
      <c r="E19" s="23"/>
      <c r="F19" s="23"/>
      <c r="G19" s="24" t="s">
        <v>11</v>
      </c>
      <c r="H19" s="25" t="s">
        <v>12</v>
      </c>
      <c r="I19" s="25"/>
      <c r="J19" s="1"/>
      <c r="K19" s="26"/>
      <c r="L19" s="26"/>
      <c r="M19" s="26"/>
      <c r="N19" s="26"/>
      <c r="O19" s="27"/>
      <c r="P19" s="27"/>
      <c r="Q19" s="28"/>
      <c r="R19" s="29"/>
    </row>
    <row r="20" s="36" customFormat="true" ht="24.75" hidden="false" customHeight="true" outlineLevel="0" collapsed="false">
      <c r="A20" s="29"/>
      <c r="B20" s="30"/>
      <c r="C20" s="31"/>
      <c r="D20" s="32"/>
      <c r="E20" s="32"/>
      <c r="F20" s="32"/>
      <c r="G20" s="33" t="str">
        <f aca="false">IF(H27="","",
IF(AND(B20=B26,C20=C26,B20=B27,C20=C27),SUM(H26,H27), 
IF(AND(B20=B25,C20=C25,B20=J26,C20=K26),SUM(H25,P26),
 IF(AND(B20=B25,C20=C25,B20=J27,C20=K27),SUM(H25,P27),
 IF(AND(B20=J25,C20=K25,B20=J26,C20=K26),SUM(P25,P26), 
IF(AND(B20=J25,C20=K25,B20=J27,C20=K27),SUM(P25,P27)))))))</f>
        <v/>
      </c>
      <c r="H20" s="34" t="str">
        <f aca="false">IF(I27="","", 
IF(AND(B20=B26,C20=C26,B20=B27,C20=C27),(D26+D27)/(E26+E27), 
IF(AND(B20=B25,C20=C25,B20=J26,C20=K26),(D25+L26)/(E25+M26), 
IF(AND(B20=B25,C20=C25,B20=J27,C20=K27),(D25+L27)/(E25+M27), 
IF(AND(B20=J25,C20=K25,B20=J26,C20=K26),(L25+L26)/(M25+M26), 
IF(AND(B20=J25,C20=K25,B20=J27,C20=K27),(L25+L27)/(M25+M27)))))))</f>
        <v/>
      </c>
      <c r="I20" s="34"/>
      <c r="J20" s="1"/>
      <c r="K20" s="35"/>
      <c r="L20" s="35"/>
      <c r="M20" s="35"/>
      <c r="N20" s="35"/>
      <c r="Q20" s="37"/>
      <c r="R20" s="29"/>
    </row>
    <row r="21" s="36" customFormat="true" ht="24.75" hidden="false" customHeight="true" outlineLevel="0" collapsed="false">
      <c r="A21" s="29"/>
      <c r="B21" s="30"/>
      <c r="C21" s="31"/>
      <c r="D21" s="32"/>
      <c r="E21" s="32"/>
      <c r="F21" s="32"/>
      <c r="G21" s="33" t="str">
        <f aca="false">IF(H27="","", 
IF(AND(B21=B26,C21=C26,B21=B27,C21=C27),SUM(H26,H27),  
IF(AND(B21=B25,C21=C25,B21=J26,C21=K26),SUM(H25,P26),  
IF(AND(B21=B25,C21=C25,B21=J27,C21=K27),SUM(H25,P27),  
IF(AND(B21=J25,C21=K25,B21=J26,C21=K26),SUM(P25,P26),  
IF(AND(B21=J25,C21=K25,B21=J27,C21=K27),SUM(P25,P27)))))))</f>
        <v/>
      </c>
      <c r="H21" s="34" t="str">
        <f aca="false">IF(I27="","", 
IF(AND(B21=B26,C21=C26,B21=B27,C21=C27),(D26+D27)/(E26+E27), 
IF(AND(B21=B25,C21=C25,B21=J26,C21=K26),(D25+L26)/(E25+M26), 
IF(AND(B21=B25,C21=C25,B21=J27,C21=K27),(D25+L27)/(E25+M27),
IF(AND(B21=J25,C21=K25,B21=J26,C21=K26),(L25+L26)/(M25+M26),  
IF(AND(B21=J25,C21=K25,B21=J27,C21=K27),(L25+L27)/(M25+M27)))))))</f>
        <v/>
      </c>
      <c r="I21" s="34"/>
      <c r="J21" s="1"/>
      <c r="K21" s="35"/>
      <c r="L21" s="35"/>
      <c r="M21" s="35"/>
      <c r="N21" s="35"/>
      <c r="Q21" s="37"/>
      <c r="R21" s="29"/>
    </row>
    <row r="22" s="36" customFormat="true" ht="24.75" hidden="false" customHeight="true" outlineLevel="0" collapsed="false">
      <c r="A22" s="29"/>
      <c r="B22" s="38"/>
      <c r="C22" s="39"/>
      <c r="D22" s="40"/>
      <c r="E22" s="40"/>
      <c r="F22" s="40"/>
      <c r="G22" s="41" t="str">
        <f aca="false">IF(H27="","", 
IF(AND(B22=B26,C22=C26,B22=B27,C22=C27),SUM(H26,H27),  
IF(AND(B22=B25,C22=C25,B22=J26,C22=K26),SUM(H25,P26),  
IF(AND(B22=B25,C22=C25,B22=J27,C22=K27),SUM(H25,P27),  
IF(AND(B22=J25,C22=K25,B22=J26,C22=K26),SUM(P25,P26),  
IF(AND(B22=J25,C22=K25,B22=J27,C22=K27),SUM(P25,P27)))))))</f>
        <v/>
      </c>
      <c r="H22" s="34" t="str">
        <f aca="false">IF(I27="","",  
IF(AND(B22=B26,C22=C26,B22=B27,C22=C27),(D26+D27)/(E26+E27),  
IF(AND(B22=B25,C22=C25,B22=J26,C22=K26),(D25+L26)/(E25+M26),  
IF(AND(B22=B25,C22=C25,B22=J27,C22=K27),(D25+L27)/(E25+M27), 
IF(AND(B22=J25,C22=K25,B22=J26,C22=K26),(L25+L26)/(M25+M26),   
IF(AND(B22=J25,C22=K25,B22=J27,C22=K27),(L25+L27)/(M25+M27)))))))</f>
        <v/>
      </c>
      <c r="I22" s="34"/>
      <c r="J22" s="1"/>
      <c r="K22" s="35"/>
      <c r="L22" s="35"/>
      <c r="M22" s="35"/>
      <c r="N22" s="35"/>
      <c r="Q22" s="37"/>
      <c r="R22" s="29"/>
    </row>
    <row r="23" customFormat="false" ht="9.75" hidden="false" customHeight="true" outlineLevel="0" collapsed="false">
      <c r="A23" s="3"/>
      <c r="B23" s="42"/>
      <c r="D23" s="43"/>
      <c r="E23" s="43"/>
      <c r="F23" s="43"/>
      <c r="J23" s="43"/>
      <c r="K23" s="43"/>
      <c r="L23" s="43"/>
      <c r="M23" s="26"/>
      <c r="Q23" s="44"/>
      <c r="R23" s="3"/>
    </row>
    <row r="24" customFormat="false" ht="28.35" hidden="false" customHeight="true" outlineLevel="0" collapsed="false">
      <c r="A24" s="3"/>
      <c r="B24" s="45" t="s">
        <v>13</v>
      </c>
      <c r="C24" s="45"/>
      <c r="D24" s="46" t="s">
        <v>14</v>
      </c>
      <c r="E24" s="46" t="s">
        <v>15</v>
      </c>
      <c r="F24" s="46" t="s">
        <v>16</v>
      </c>
      <c r="G24" s="47" t="s">
        <v>17</v>
      </c>
      <c r="H24" s="47" t="s">
        <v>11</v>
      </c>
      <c r="I24" s="48" t="s">
        <v>18</v>
      </c>
      <c r="J24" s="49" t="s">
        <v>19</v>
      </c>
      <c r="K24" s="49"/>
      <c r="L24" s="50" t="s">
        <v>14</v>
      </c>
      <c r="M24" s="50" t="s">
        <v>15</v>
      </c>
      <c r="N24" s="50" t="s">
        <v>16</v>
      </c>
      <c r="O24" s="51" t="s">
        <v>17</v>
      </c>
      <c r="P24" s="51" t="s">
        <v>11</v>
      </c>
      <c r="Q24" s="52" t="s">
        <v>18</v>
      </c>
      <c r="R24" s="3"/>
    </row>
    <row r="25" s="36" customFormat="true" ht="24.75" hidden="false" customHeight="true" outlineLevel="0" collapsed="false">
      <c r="A25" s="29"/>
      <c r="B25" s="53" t="str">
        <f aca="false">IF(OR(B20="",B21="",B22="",D20="",D21="",D22=""),"",
IF(OR(AND(D20=D22,D20&lt;&gt;D21),AND(D20=D21,D20&lt;&gt;D22)),B20,B21))</f>
        <v/>
      </c>
      <c r="C25" s="54" t="str">
        <f aca="false">IF(OR(B20="",B21="",B22="",D20="",D21="",D22=""),"", IF(OR(AND(D20=D22,D20&lt;&gt;D21),AND(D20=D21,D20&lt;&gt;D22)),C20,C21))</f>
        <v/>
      </c>
      <c r="D25" s="32"/>
      <c r="E25" s="32"/>
      <c r="F25" s="32"/>
      <c r="G25" s="55" t="str">
        <f aca="false">IF(L25="","",IF(D25&gt;L25,"G",IF(D25&lt;L25,"P","N")))</f>
        <v/>
      </c>
      <c r="H25" s="33" t="str">
        <f aca="false">IF(G25="","",IF(G25="G",3,IF(G25="N",2,1)))</f>
        <v/>
      </c>
      <c r="I25" s="56" t="str">
        <f aca="false">IF(ISNUMBER(E25),D25/E25,"")</f>
        <v/>
      </c>
      <c r="J25" s="57" t="str">
        <f aca="false">IF(OR(B20="",B21="",B22="",D20="",D21="",D22=""),"", 
IF(AND(D20=D21,D20&lt;&gt;D22),B21,B22))</f>
        <v/>
      </c>
      <c r="K25" s="58" t="str">
        <f aca="false">IF(OR(B20="",B21="",B22="",D20="",D21="",D22=""),"", 
IF(AND(D20=D21,D20&lt;&gt;D22),C21,C22))</f>
        <v/>
      </c>
      <c r="L25" s="32"/>
      <c r="M25" s="59" t="str">
        <f aca="false">IF(ISNUMBER(E25),E25,"")</f>
        <v/>
      </c>
      <c r="N25" s="32"/>
      <c r="O25" s="60" t="str">
        <f aca="false">IF(L25="","",IF(G25="P","G",IF(G25="G","P","N")))</f>
        <v/>
      </c>
      <c r="P25" s="59" t="str">
        <f aca="false">IF(O25="","",IF(O25="G",3,IF(O25="N",2,1)))</f>
        <v/>
      </c>
      <c r="Q25" s="61" t="str">
        <f aca="false">IF(ISNUMBER(M25),L25/M25,"")</f>
        <v/>
      </c>
      <c r="R25" s="29"/>
    </row>
    <row r="26" s="36" customFormat="true" ht="24.75" hidden="false" customHeight="true" outlineLevel="0" collapsed="false">
      <c r="A26" s="29"/>
      <c r="B26" s="53" t="str">
        <f aca="false">IF(OR(B25="",C25="",J25="",K25=""),"",
IF(AND(B25=B20,C25=C20,J25=B22,K25=C22),B21,
IF(AND(B25=B20,C25=C20,J25=B21,K25=C21),B22,B20)))</f>
        <v/>
      </c>
      <c r="C26" s="54" t="str">
        <f aca="false">IF(OR(B25="",C25="",J25="",K25=""),"", 
IF(AND(B25=B20,C25=C20,J25=B22,K25=C22),C21,
 IF(AND(B25=B20,C25=C20,J25=B21,K25=C21),C22,C20)))</f>
        <v/>
      </c>
      <c r="D26" s="32"/>
      <c r="E26" s="32"/>
      <c r="F26" s="32"/>
      <c r="G26" s="55" t="str">
        <f aca="false">IF(L26="","",IF(D26&gt;L26,"G",IF(D26&lt;L26,"P","N")))</f>
        <v/>
      </c>
      <c r="H26" s="33" t="str">
        <f aca="false">IF(G26="","",IF(G26="G",3,IF(G26="N",2,1)))</f>
        <v/>
      </c>
      <c r="I26" s="56" t="str">
        <f aca="false">IF(ISNUMBER(E26),D26/E26,"")</f>
        <v/>
      </c>
      <c r="J26" s="57" t="str">
        <f aca="false">IF(L25="","",IF(O25="G",B25,IF(AND(O25="N",N25&gt;F25),B25,
IF(AND(O25="N",N25&lt;=F25),J25,IF(O25="P",J25)))))</f>
        <v/>
      </c>
      <c r="K26" s="58" t="str">
        <f aca="false">IF(L25="","",
IF(O25="G",C25,
IF(AND(O25="N",N25&gt;F25),C25, 
IF(AND(O25="N",N25&lt;=F25),K25,
IF(O25="P",K25)))))</f>
        <v/>
      </c>
      <c r="L26" s="32"/>
      <c r="M26" s="59" t="str">
        <f aca="false">IF(ISNUMBER(E26),E26,"")</f>
        <v/>
      </c>
      <c r="N26" s="32"/>
      <c r="O26" s="60" t="str">
        <f aca="false">IF(L26="","",IF(G26="P","G",IF(G26="G","P","N")))</f>
        <v/>
      </c>
      <c r="P26" s="59" t="str">
        <f aca="false">IF(O26="","",IF(O26="G",3,IF(O26="N",2,1)))</f>
        <v/>
      </c>
      <c r="Q26" s="61" t="str">
        <f aca="false">IF(ISNUMBER(M26),L26/M26,"")</f>
        <v/>
      </c>
      <c r="R26" s="29"/>
    </row>
    <row r="27" s="36" customFormat="true" ht="24.75" hidden="false" customHeight="true" outlineLevel="0" collapsed="false">
      <c r="A27" s="29"/>
      <c r="B27" s="62" t="str">
        <f aca="false">IF(OR(B25="",C25="",J25="",K25=""),"", 
IF(AND(B25=B20,C25=C20,J25=B22,K25=C22),B21, 
IF(AND(B25=B20,C25=C20,J25=B21,K25=C21),B22,B20)))</f>
        <v/>
      </c>
      <c r="C27" s="63" t="str">
        <f aca="false">IF(OR(B25="",C25="",J25="",K25=""),"",  
IF(AND(B25=B20,C25=C20,J25=B22,K25=C22),C21, 
IF(AND(B25=B20,C25=C20,J25=B21,K25=C21),C22,C20)))</f>
        <v/>
      </c>
      <c r="D27" s="40"/>
      <c r="E27" s="40"/>
      <c r="F27" s="40"/>
      <c r="G27" s="64" t="str">
        <f aca="false">IF(L27="","",IF(D27&gt;L27,"G",IF(D27&lt;L27,"P","N")))</f>
        <v/>
      </c>
      <c r="H27" s="41" t="str">
        <f aca="false">IF(G27="","",IF(G27="G",3,IF(G27="N",2,1)))</f>
        <v/>
      </c>
      <c r="I27" s="65" t="str">
        <f aca="false">IF(ISNUMBER(E27),D27/E27,"")</f>
        <v/>
      </c>
      <c r="J27" s="66" t="str">
        <f aca="false">IF(J26="","",IF(AND(J26=B25,K26=C25),J25,B25))</f>
        <v/>
      </c>
      <c r="K27" s="67" t="str">
        <f aca="false">IF(K26="","",IF(AND(J26=B25,K26=C25),K25,C25))</f>
        <v/>
      </c>
      <c r="L27" s="40"/>
      <c r="M27" s="59" t="str">
        <f aca="false">IF(ISNUMBER(E27),E27,"")</f>
        <v/>
      </c>
      <c r="N27" s="32"/>
      <c r="O27" s="68" t="str">
        <f aca="false">IF(L27="","",IF(G27="P","G",IF(G27="G","P","N")))</f>
        <v/>
      </c>
      <c r="P27" s="69" t="str">
        <f aca="false">IF(O27="","",IF(O27="G",3,IF(O27="N",2,1)))</f>
        <v/>
      </c>
      <c r="Q27" s="70" t="str">
        <f aca="false">IF(ISNUMBER(M27),L27/M27,"")</f>
        <v/>
      </c>
      <c r="R27" s="29"/>
    </row>
    <row r="28" customFormat="false" ht="24.75" hidden="false" customHeight="true" outlineLevel="0" collapsed="false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customFormat="false" ht="24.75" hidden="false" customHeight="true" outlineLevel="0" collapsed="false">
      <c r="A29" s="3"/>
      <c r="B29" s="17" t="s">
        <v>21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3"/>
    </row>
    <row r="30" customFormat="false" ht="9.75" hidden="false" customHeight="true" outlineLevel="0" collapsed="false">
      <c r="A30" s="3"/>
      <c r="B30" s="42"/>
      <c r="D30" s="43"/>
      <c r="E30" s="43"/>
      <c r="F30" s="43"/>
      <c r="J30" s="43"/>
      <c r="K30" s="43"/>
      <c r="L30" s="43"/>
      <c r="M30" s="26"/>
      <c r="Q30" s="44"/>
      <c r="R30" s="3"/>
    </row>
    <row r="31" s="27" customFormat="true" ht="28.35" hidden="false" customHeight="true" outlineLevel="0" collapsed="false">
      <c r="A31" s="21"/>
      <c r="B31" s="22" t="s">
        <v>8</v>
      </c>
      <c r="C31" s="23" t="s">
        <v>9</v>
      </c>
      <c r="D31" s="23" t="s">
        <v>10</v>
      </c>
      <c r="E31" s="23"/>
      <c r="F31" s="23"/>
      <c r="G31" s="24" t="s">
        <v>11</v>
      </c>
      <c r="H31" s="25" t="s">
        <v>12</v>
      </c>
      <c r="I31" s="25"/>
      <c r="J31" s="1"/>
      <c r="K31" s="26"/>
      <c r="L31" s="26"/>
      <c r="M31" s="26"/>
      <c r="N31" s="26"/>
      <c r="Q31" s="28"/>
      <c r="R31" s="21"/>
    </row>
    <row r="32" s="36" customFormat="true" ht="24.75" hidden="false" customHeight="true" outlineLevel="0" collapsed="false">
      <c r="A32" s="29"/>
      <c r="B32" s="30"/>
      <c r="C32" s="31"/>
      <c r="D32" s="32"/>
      <c r="E32" s="32"/>
      <c r="F32" s="32"/>
      <c r="G32" s="33" t="str">
        <f aca="false">IF(H39="","",
IF(AND(B32=B38,C32=C38,B32=B39,C32=C39),SUM(H38,H39), 
IF(AND(B32=B37,C32=C37,B32=J38,C32=K38),SUM(H37,P38),
 IF(AND(B32=B37,C32=C37,B32=J39,C32=K39),SUM(H37,P39),
 IF(AND(B32=J37,C32=K37,B32=J38,C32=K38),SUM(P37,P38), 
IF(AND(B32=J37,C32=K37,B32=J39,C32=K39),SUM(P37,P39)))))))</f>
        <v/>
      </c>
      <c r="H32" s="34" t="str">
        <f aca="false">IF(I39="","", 
IF(AND(B32=B38,C32=C38,B32=B39,C32=C39),(D38+D39)/(E38+E39), 
IF(AND(B32=B37,C32=C37,B32=J38,C32=K38),(D37+L38)/(E37+M38), 
IF(AND(B32=B37,C32=C37,B32=J39,C32=K39),(D37+L39)/(E37+M39), 
IF(AND(B32=J37,C32=K37,B32=J38,C32=K38),(L37+L38)/(M37+M38), 
IF(AND(B32=J37,C32=K37,B32=J39,C32=K39),(L37+L39)/(M37+M39)))))))</f>
        <v/>
      </c>
      <c r="I32" s="34"/>
      <c r="J32" s="1"/>
      <c r="K32" s="35"/>
      <c r="L32" s="35"/>
      <c r="M32" s="35"/>
      <c r="N32" s="35"/>
      <c r="Q32" s="37"/>
      <c r="R32" s="29"/>
    </row>
    <row r="33" s="36" customFormat="true" ht="24.75" hidden="false" customHeight="true" outlineLevel="0" collapsed="false">
      <c r="A33" s="29"/>
      <c r="B33" s="30"/>
      <c r="C33" s="31"/>
      <c r="D33" s="32"/>
      <c r="E33" s="32"/>
      <c r="F33" s="32"/>
      <c r="G33" s="33" t="str">
        <f aca="false">IF(H39="","", 
IF(AND(B33=B38,C33=C38,B33=B39,C33=C39),SUM(H38,H39),  
IF(AND(B33=B37,C33=C37,B33=J38,C33=K38),SUM(H37,P38),  
IF(AND(B33=B37,C33=C37,B33=J39,C33=K39),SUM(H37,P39),  
IF(AND(B33=J37,C33=K37,B33=J38,C33=K38),SUM(P37,P38),  
IF(AND(B33=J37,C33=K37,B33=J39,C33=K39),SUM(P37,P39)))))))</f>
        <v/>
      </c>
      <c r="H33" s="34" t="str">
        <f aca="false">IF(I39="","", 
IF(AND(B33=B38,C33=C38,B33=B39,C33=C39),(D38+D39)/(E38+E39), 
IF(AND(B33=B37,C33=C37,B33=J38,C33=K38),(D37+L38)/(E37+M38), 
IF(AND(B33=B37,C33=C37,B33=J39,C33=K39),(D37+L39)/(E37+M39),
IF(AND(B33=J37,C33=K37,B33=J38,C33=K38),(L37+L38)/(M37+M38),  
IF(AND(B33=J37,C33=K37,B33=J39,C33=K39),(L37+L39)/(M37+M39)))))))</f>
        <v/>
      </c>
      <c r="I33" s="34"/>
      <c r="J33" s="1"/>
      <c r="K33" s="35"/>
      <c r="L33" s="35"/>
      <c r="M33" s="35"/>
      <c r="N33" s="35"/>
      <c r="Q33" s="37"/>
      <c r="R33" s="29"/>
    </row>
    <row r="34" customFormat="false" ht="24.75" hidden="false" customHeight="true" outlineLevel="0" collapsed="false">
      <c r="A34" s="29"/>
      <c r="B34" s="38"/>
      <c r="C34" s="39"/>
      <c r="D34" s="40"/>
      <c r="E34" s="40"/>
      <c r="F34" s="40"/>
      <c r="G34" s="41" t="str">
        <f aca="false">IF(H39="","", 
IF(AND(B34=B38,C34=C38,B34=B39,C34=C39),SUM(H38,H39),  
IF(AND(B34=B37,C34=C37,B34=J38,C34=K38),SUM(H37,P38),  
IF(AND(B34=B37,C34=C37,B34=J39,C34=K39),SUM(H37,P39),  
IF(AND(B34=J37,C34=K37,B34=J38,C34=K38),SUM(P37,P38),  
IF(AND(B34=J37,C34=K37,B34=J39,C34=K39),SUM(P37,P39)))))))</f>
        <v/>
      </c>
      <c r="H34" s="34" t="str">
        <f aca="false">IF(I39="","",  
IF(AND(B34=B38,C34=C38,B34=B39,C34=C39),(D38+D39)/(E38+E39),  
IF(AND(B34=B37,C34=C37,B34=J38,C34=K38),(D37+L38)/(E37+M38),  
IF(AND(B34=B37,C34=C37,B34=J39,C34=K39),(D37+L39)/(E37+M39), 
IF(AND(B34=J37,C34=K37,B34=J38,C34=K38),(L37+L38)/(M37+M38),   
IF(AND(B34=J37,C34=K37,B34=J39,C34=K39),(L37+L39)/(M37+M39)))))))</f>
        <v/>
      </c>
      <c r="I34" s="34"/>
      <c r="K34" s="35"/>
      <c r="L34" s="35"/>
      <c r="M34" s="35"/>
      <c r="N34" s="35"/>
      <c r="O34" s="36"/>
      <c r="P34" s="36"/>
      <c r="Q34" s="37"/>
      <c r="R34" s="29"/>
    </row>
    <row r="35" customFormat="false" ht="9.75" hidden="false" customHeight="true" outlineLevel="0" collapsed="false">
      <c r="A35" s="3"/>
      <c r="B35" s="42"/>
      <c r="D35" s="43"/>
      <c r="E35" s="43"/>
      <c r="F35" s="43"/>
      <c r="J35" s="43"/>
      <c r="K35" s="43"/>
      <c r="L35" s="43"/>
      <c r="M35" s="26"/>
      <c r="Q35" s="44"/>
      <c r="R35" s="3"/>
    </row>
    <row r="36" s="36" customFormat="true" ht="28.35" hidden="false" customHeight="true" outlineLevel="0" collapsed="false">
      <c r="A36" s="3"/>
      <c r="B36" s="45" t="s">
        <v>13</v>
      </c>
      <c r="C36" s="45"/>
      <c r="D36" s="46" t="s">
        <v>14</v>
      </c>
      <c r="E36" s="46" t="s">
        <v>15</v>
      </c>
      <c r="F36" s="46" t="s">
        <v>16</v>
      </c>
      <c r="G36" s="47" t="s">
        <v>17</v>
      </c>
      <c r="H36" s="47" t="s">
        <v>11</v>
      </c>
      <c r="I36" s="48" t="s">
        <v>18</v>
      </c>
      <c r="J36" s="49" t="s">
        <v>19</v>
      </c>
      <c r="K36" s="49"/>
      <c r="L36" s="50" t="s">
        <v>14</v>
      </c>
      <c r="M36" s="50" t="s">
        <v>15</v>
      </c>
      <c r="N36" s="50" t="s">
        <v>16</v>
      </c>
      <c r="O36" s="51" t="s">
        <v>17</v>
      </c>
      <c r="P36" s="51" t="s">
        <v>11</v>
      </c>
      <c r="Q36" s="52" t="s">
        <v>18</v>
      </c>
      <c r="R36" s="3"/>
    </row>
    <row r="37" s="36" customFormat="true" ht="24.75" hidden="false" customHeight="true" outlineLevel="0" collapsed="false">
      <c r="A37" s="29"/>
      <c r="B37" s="53" t="str">
        <f aca="false">IF(OR(B32="",B33="",B34="",D32="",D33="",D34=""),"",
IF(OR(AND(D32=D34,D32&lt;&gt;D33),AND(D32=D33,D32&lt;&gt;D34)),B32,B33))</f>
        <v/>
      </c>
      <c r="C37" s="54" t="str">
        <f aca="false">IF(OR(B32="",B33="",B34="",D32="",D33="",D34=""),"", IF(OR(AND(D32=D34,D32&lt;&gt;D33),AND(D32=D33,D32&lt;&gt;D34)),C32,C33))</f>
        <v/>
      </c>
      <c r="D37" s="32"/>
      <c r="E37" s="32"/>
      <c r="F37" s="32"/>
      <c r="G37" s="55" t="str">
        <f aca="false">IF(L37="","",IF(D37&gt;L37,"G",IF(D37&lt;L37,"P","N")))</f>
        <v/>
      </c>
      <c r="H37" s="33" t="str">
        <f aca="false">IF(G37="","",IF(G37="G",3,IF(G37="N",2,1)))</f>
        <v/>
      </c>
      <c r="I37" s="56" t="str">
        <f aca="false">IF(ISNUMBER(E37),D37/E37,"")</f>
        <v/>
      </c>
      <c r="J37" s="57" t="str">
        <f aca="false">IF(OR(B32="",B33="",B34="",D32="",D33="",D34=""),"", 
IF(AND(D32=D33,D32&lt;&gt;D34),B33,B34))</f>
        <v/>
      </c>
      <c r="K37" s="58" t="str">
        <f aca="false">IF(OR(B32="",B33="",B34="",D32="",D33="",D34=""),"", 
IF(AND(D32=D33,D32&lt;&gt;D34),C33,C34))</f>
        <v/>
      </c>
      <c r="L37" s="32"/>
      <c r="M37" s="59" t="str">
        <f aca="false">IF(ISNUMBER(E37),E37,"")</f>
        <v/>
      </c>
      <c r="N37" s="32"/>
      <c r="O37" s="60" t="str">
        <f aca="false">IF(L37="","",IF(G37="P","G",IF(G37="G","P","N")))</f>
        <v/>
      </c>
      <c r="P37" s="59" t="str">
        <f aca="false">IF(O37="","",IF(O37="G",3,IF(O37="N",2,1)))</f>
        <v/>
      </c>
      <c r="Q37" s="61" t="str">
        <f aca="false">IF(ISNUMBER(M37),L37/M37,"")</f>
        <v/>
      </c>
      <c r="R37" s="29"/>
    </row>
    <row r="38" s="36" customFormat="true" ht="24.75" hidden="false" customHeight="true" outlineLevel="0" collapsed="false">
      <c r="A38" s="29"/>
      <c r="B38" s="53" t="str">
        <f aca="false">IF(OR(B37="",C37="",J37="",K37=""),"",
IF(AND(B37=B32,C37=C32,J37=B34,K37=C34),B33,
IF(AND(B37=B32,C37=C32,J37=B33,K37=C33),B34,B32)))</f>
        <v/>
      </c>
      <c r="C38" s="54" t="str">
        <f aca="false">IF(OR(B37="",C37="",J37="",K37=""),"", 
IF(AND(B37=B32,C37=C32,J37=B34,K37=C34),C33,
 IF(AND(B37=B32,C37=C32,J37=B33,K37=C33),C34,C32)))</f>
        <v/>
      </c>
      <c r="D38" s="32"/>
      <c r="E38" s="32"/>
      <c r="F38" s="32"/>
      <c r="G38" s="55" t="str">
        <f aca="false">IF(L38="","",IF(D38&gt;L38,"G",IF(D38&lt;L38,"P","N")))</f>
        <v/>
      </c>
      <c r="H38" s="33" t="str">
        <f aca="false">IF(G38="","",IF(G38="G",3,IF(G38="N",2,1)))</f>
        <v/>
      </c>
      <c r="I38" s="56" t="str">
        <f aca="false">IF(ISNUMBER(E38),D38/E38,"")</f>
        <v/>
      </c>
      <c r="J38" s="57" t="str">
        <f aca="false">IF(L37="","",IF(O37="G",B37,IF(AND(O37="N",N37&gt;F37),B37,
IF(AND(O37="N",N37&lt;=F37),J37,IF(O37="P",J37)))))</f>
        <v/>
      </c>
      <c r="K38" s="58" t="str">
        <f aca="false">IF(L37="","",
IF(O37="G",C37,
IF(AND(O37="N",N37&gt;F37),C37, 
IF(AND(O37="N",N37&lt;=F37),K37,
IF(O37="P",K37)))))</f>
        <v/>
      </c>
      <c r="L38" s="32"/>
      <c r="M38" s="59" t="str">
        <f aca="false">IF(ISNUMBER(E38),E38,"")</f>
        <v/>
      </c>
      <c r="N38" s="32"/>
      <c r="O38" s="60" t="str">
        <f aca="false">IF(L38="","",IF(G38="P","G",IF(G38="G","P","N")))</f>
        <v/>
      </c>
      <c r="P38" s="59" t="str">
        <f aca="false">IF(O38="","",IF(O38="G",3,IF(O38="N",2,1)))</f>
        <v/>
      </c>
      <c r="Q38" s="61" t="str">
        <f aca="false">IF(ISNUMBER(M38),L38/M38,"")</f>
        <v/>
      </c>
      <c r="R38" s="29"/>
    </row>
    <row r="39" customFormat="false" ht="24.75" hidden="false" customHeight="true" outlineLevel="0" collapsed="false">
      <c r="A39" s="29"/>
      <c r="B39" s="62" t="str">
        <f aca="false">IF(OR(B37="",C37="",J37="",K37=""),"", 
IF(AND(B37=B32,C37=C32,J37=B34,K37=C34),B33, 
IF(AND(B37=B32,C37=C32,J37=B33,K37=C33),B34,B32)))</f>
        <v/>
      </c>
      <c r="C39" s="63" t="str">
        <f aca="false">IF(OR(B37="",C37="",J37="",K37=""),"",  
IF(AND(B37=B32,C37=C32,J37=B34,K37=C34),C33, 
IF(AND(B37=B32,C37=C32,J37=B33,K37=C33),C34,C32)))</f>
        <v/>
      </c>
      <c r="D39" s="40"/>
      <c r="E39" s="40"/>
      <c r="F39" s="40"/>
      <c r="G39" s="64" t="str">
        <f aca="false">IF(L39="","",IF(D39&gt;L39,"G",IF(D39&lt;L39,"P","N")))</f>
        <v/>
      </c>
      <c r="H39" s="41" t="str">
        <f aca="false">IF(G39="","",IF(G39="G",3,IF(G39="N",2,1)))</f>
        <v/>
      </c>
      <c r="I39" s="65" t="str">
        <f aca="false">IF(ISNUMBER(E39),D39/E39,"")</f>
        <v/>
      </c>
      <c r="J39" s="66" t="str">
        <f aca="false">IF(J38="","",IF(AND(J38=B37,K38=C37),J37,B37))</f>
        <v/>
      </c>
      <c r="K39" s="67" t="str">
        <f aca="false">IF(K38="","",IF(AND(J38=B37,K38=C37),K37,C37))</f>
        <v/>
      </c>
      <c r="L39" s="40"/>
      <c r="M39" s="59" t="str">
        <f aca="false">IF(ISNUMBER(E39),E39,"")</f>
        <v/>
      </c>
      <c r="N39" s="32"/>
      <c r="O39" s="68" t="str">
        <f aca="false">IF(L39="","",IF(G39="P","G",IF(G39="G","P","N")))</f>
        <v/>
      </c>
      <c r="P39" s="69" t="str">
        <f aca="false">IF(O39="","",IF(O39="G",3,IF(O39="N",2,1)))</f>
        <v/>
      </c>
      <c r="Q39" s="70" t="str">
        <f aca="false">IF(ISNUMBER(M39),L39/M39,"")</f>
        <v/>
      </c>
      <c r="R39" s="29"/>
    </row>
    <row r="40" customFormat="false" ht="18" hidden="false" customHeight="true" outlineLevel="0" collapsed="false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</sheetData>
  <sheetProtection sheet="true" objects="true" scenarios="true" selectLockedCells="true"/>
  <mergeCells count="48">
    <mergeCell ref="C2:D2"/>
    <mergeCell ref="G2:H2"/>
    <mergeCell ref="I2:J3"/>
    <mergeCell ref="C3:D3"/>
    <mergeCell ref="G3:H3"/>
    <mergeCell ref="B5:Q5"/>
    <mergeCell ref="D7:F7"/>
    <mergeCell ref="H7:I7"/>
    <mergeCell ref="D8:F8"/>
    <mergeCell ref="H8:I8"/>
    <mergeCell ref="D9:F9"/>
    <mergeCell ref="H9:I9"/>
    <mergeCell ref="D10:F10"/>
    <mergeCell ref="H10:I10"/>
    <mergeCell ref="D11:F11"/>
    <mergeCell ref="J11:L11"/>
    <mergeCell ref="B12:C12"/>
    <mergeCell ref="J12:K12"/>
    <mergeCell ref="B17:Q17"/>
    <mergeCell ref="D18:F18"/>
    <mergeCell ref="J18:L18"/>
    <mergeCell ref="D19:F19"/>
    <mergeCell ref="H19:I19"/>
    <mergeCell ref="D20:F20"/>
    <mergeCell ref="H20:I20"/>
    <mergeCell ref="D21:F21"/>
    <mergeCell ref="H21:I21"/>
    <mergeCell ref="D22:F22"/>
    <mergeCell ref="H22:I22"/>
    <mergeCell ref="D23:F23"/>
    <mergeCell ref="J23:L23"/>
    <mergeCell ref="B24:C24"/>
    <mergeCell ref="J24:K24"/>
    <mergeCell ref="B29:Q29"/>
    <mergeCell ref="D30:F30"/>
    <mergeCell ref="J30:L30"/>
    <mergeCell ref="D31:F31"/>
    <mergeCell ref="H31:I31"/>
    <mergeCell ref="D32:F32"/>
    <mergeCell ref="H32:I32"/>
    <mergeCell ref="D33:F33"/>
    <mergeCell ref="H33:I33"/>
    <mergeCell ref="D34:F34"/>
    <mergeCell ref="H34:I34"/>
    <mergeCell ref="D35:F35"/>
    <mergeCell ref="J35:L35"/>
    <mergeCell ref="B36:C36"/>
    <mergeCell ref="J36:K36"/>
  </mergeCells>
  <conditionalFormatting sqref="G13:G15 G25:G27 G37:G39">
    <cfRule type="cellIs" priority="2" operator="equal" aboveAverage="0" equalAverage="0" bottom="0" percent="0" rank="0" text="" dxfId="0">
      <formula>"P"</formula>
    </cfRule>
    <cfRule type="cellIs" priority="3" operator="equal" aboveAverage="0" equalAverage="0" bottom="0" percent="0" rank="0" text="" dxfId="1">
      <formula>"N"</formula>
    </cfRule>
    <cfRule type="cellIs" priority="4" operator="equal" aboveAverage="0" equalAverage="0" bottom="0" percent="0" rank="0" text="" dxfId="2">
      <formula>"G"</formula>
    </cfRule>
  </conditionalFormatting>
  <conditionalFormatting sqref="O13:O15 O25:O27 O37:O39">
    <cfRule type="cellIs" priority="5" operator="equal" aboveAverage="0" equalAverage="0" bottom="0" percent="0" rank="0" text="" dxfId="3">
      <formula>"P"</formula>
    </cfRule>
    <cfRule type="cellIs" priority="6" operator="equal" aboveAverage="0" equalAverage="0" bottom="0" percent="0" rank="0" text="" dxfId="4">
      <formula>"N"</formula>
    </cfRule>
    <cfRule type="cellIs" priority="7" operator="equal" aboveAverage="0" equalAverage="0" bottom="0" percent="0" rank="0" text="" dxfId="5">
      <formula>"G"</formula>
    </cfRule>
  </conditionalFormatting>
  <dataValidations count="6">
    <dataValidation allowBlank="true" errorStyle="stop" operator="equal" showDropDown="false" showErrorMessage="true" showInputMessage="true" sqref="C2:D2" type="list">
      <formula1>Menus!$H$2:$H$10</formula1>
      <formula2>0</formula2>
    </dataValidation>
    <dataValidation allowBlank="true" errorStyle="stop" operator="equal" showDropDown="false" showErrorMessage="true" showInputMessage="true" sqref="D3" type="list">
      <formula1>Menus!$B$2:$B$25</formula1>
      <formula2>0</formula2>
    </dataValidation>
    <dataValidation allowBlank="true" errorStyle="stop" operator="equal" showDropDown="false" showErrorMessage="true" showInputMessage="true" sqref="G3" type="list">
      <formula1>Menus!$J$2:$J$8</formula1>
      <formula2>0</formula2>
    </dataValidation>
    <dataValidation allowBlank="true" errorStyle="stop" operator="equal" showDropDown="false" showErrorMessage="true" showInputMessage="true" sqref="H3" type="list">
      <formula1>Menus!$J$2:$J$6</formula1>
      <formula2>0</formula2>
    </dataValidation>
    <dataValidation allowBlank="true" errorStyle="stop" operator="equal" showDropDown="false" showErrorMessage="true" showInputMessage="true" sqref="C3" type="list">
      <formula1>Menus!$D$2:$D$11</formula1>
      <formula2>0</formula2>
    </dataValidation>
    <dataValidation allowBlank="true" errorStyle="stop" operator="equal" showDropDown="false" showErrorMessage="true" showInputMessage="true" sqref="D8:F10 D20:F22 D32:F34" type="list">
      <formula1>Menus!$H$2:$H$10</formula1>
      <formula2>0</formula2>
    </dataValidation>
  </dataValidations>
  <printOptions headings="false" gridLines="false" gridLinesSet="true" horizontalCentered="true" verticalCentered="false"/>
  <pageMargins left="0.236111111111111" right="0.236111111111111" top="0.157638888888889" bottom="0.157638888888889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1048576"/>
  <sheetViews>
    <sheetView showFormulas="false" showGridLines="false" showRowColHeaders="false" showZeros="true" rightToLeft="false" tabSelected="false" showOutlineSymbols="true" defaultGridColor="true" view="pageBreakPreview" topLeftCell="A1" colorId="64" zoomScale="55" zoomScaleNormal="60" zoomScalePageLayoutView="55" workbookViewId="0">
      <selection pane="topLeft" activeCell="C2" activeCellId="0" sqref="C2"/>
    </sheetView>
  </sheetViews>
  <sheetFormatPr defaultColWidth="11.43359375" defaultRowHeight="12.75" zeroHeight="false" outlineLevelRow="0" outlineLevelCol="0"/>
  <cols>
    <col collapsed="false" customWidth="true" hidden="false" outlineLevel="0" max="1" min="1" style="1" width="2.71"/>
    <col collapsed="false" customWidth="true" hidden="false" outlineLevel="0" max="2" min="2" style="1" width="25.71"/>
    <col collapsed="false" customWidth="true" hidden="false" outlineLevel="0" max="3" min="3" style="1" width="20.71"/>
    <col collapsed="false" customWidth="true" hidden="false" outlineLevel="0" max="6" min="4" style="1" width="9.57"/>
    <col collapsed="false" customWidth="true" hidden="false" outlineLevel="0" max="8" min="7" style="1" width="8.71"/>
    <col collapsed="false" customWidth="false" hidden="false" outlineLevel="0" max="9" min="9" style="1" width="11.44"/>
    <col collapsed="false" customWidth="true" hidden="false" outlineLevel="0" max="10" min="10" style="1" width="25.71"/>
    <col collapsed="false" customWidth="true" hidden="false" outlineLevel="0" max="11" min="11" style="1" width="20.71"/>
    <col collapsed="false" customWidth="true" hidden="false" outlineLevel="0" max="14" min="12" style="1" width="9.57"/>
    <col collapsed="false" customWidth="true" hidden="false" outlineLevel="0" max="16" min="15" style="1" width="8.71"/>
    <col collapsed="false" customWidth="false" hidden="false" outlineLevel="0" max="17" min="17" style="1" width="11.44"/>
    <col collapsed="false" customWidth="true" hidden="false" outlineLevel="0" max="18" min="18" style="1" width="2.3"/>
    <col collapsed="false" customWidth="false" hidden="false" outlineLevel="0" max="16384" min="19" style="1" width="11.43"/>
  </cols>
  <sheetData>
    <row r="1" customFormat="false" ht="12.75" hidden="false" customHeight="true" outlineLevel="0" collapsed="false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customFormat="false" ht="36" hidden="false" customHeight="true" outlineLevel="0" collapsed="false">
      <c r="A2" s="3"/>
      <c r="B2" s="4" t="s">
        <v>0</v>
      </c>
      <c r="C2" s="5"/>
      <c r="D2" s="5"/>
      <c r="F2" s="4" t="s">
        <v>1</v>
      </c>
      <c r="G2" s="5"/>
      <c r="H2" s="5"/>
      <c r="I2" s="6" t="s">
        <v>2</v>
      </c>
      <c r="J2" s="6"/>
      <c r="K2" s="4" t="s">
        <v>3</v>
      </c>
      <c r="L2" s="7" t="str">
        <f aca="false">IF($C$3="","",VLOOKUP($C$3,Menus!$D$1:$F$11,2,))</f>
        <v/>
      </c>
      <c r="R2" s="3"/>
    </row>
    <row r="3" customFormat="false" ht="36" hidden="false" customHeight="true" outlineLevel="0" collapsed="false">
      <c r="A3" s="3"/>
      <c r="B3" s="8" t="s">
        <v>4</v>
      </c>
      <c r="C3" s="9"/>
      <c r="D3" s="9"/>
      <c r="F3" s="4" t="s">
        <v>5</v>
      </c>
      <c r="G3" s="5"/>
      <c r="H3" s="5"/>
      <c r="I3" s="6"/>
      <c r="J3" s="6"/>
      <c r="K3" s="4" t="s">
        <v>6</v>
      </c>
      <c r="L3" s="7" t="str">
        <f aca="false">IF($C$3="","",VLOOKUP($C$3,Menus!$D$1:$F$11,3,))</f>
        <v/>
      </c>
      <c r="R3" s="3"/>
    </row>
    <row r="4" customFormat="false" ht="12" hidden="false" customHeight="true" outlineLevel="0" collapsed="false">
      <c r="A4" s="3"/>
      <c r="B4" s="10"/>
      <c r="C4" s="11"/>
      <c r="D4" s="12"/>
      <c r="E4" s="13"/>
      <c r="F4" s="14"/>
      <c r="G4" s="15"/>
      <c r="H4" s="15"/>
      <c r="I4" s="16"/>
      <c r="J4" s="16"/>
      <c r="K4" s="16"/>
      <c r="L4" s="16"/>
      <c r="M4" s="16"/>
      <c r="R4" s="3"/>
    </row>
    <row r="5" customFormat="false" ht="24.75" hidden="false" customHeight="true" outlineLevel="0" collapsed="false">
      <c r="A5" s="3"/>
      <c r="B5" s="17" t="s">
        <v>7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3"/>
    </row>
    <row r="6" customFormat="false" ht="9.75" hidden="false" customHeight="true" outlineLevel="0" collapsed="false">
      <c r="A6" s="3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20"/>
      <c r="R6" s="3"/>
    </row>
    <row r="7" s="27" customFormat="true" ht="28.35" hidden="false" customHeight="true" outlineLevel="0" collapsed="false">
      <c r="A7" s="21"/>
      <c r="B7" s="22" t="s">
        <v>8</v>
      </c>
      <c r="C7" s="23" t="s">
        <v>9</v>
      </c>
      <c r="D7" s="23" t="s">
        <v>10</v>
      </c>
      <c r="E7" s="23"/>
      <c r="F7" s="23"/>
      <c r="G7" s="24" t="s">
        <v>11</v>
      </c>
      <c r="H7" s="25" t="s">
        <v>12</v>
      </c>
      <c r="I7" s="25"/>
      <c r="J7" s="1"/>
      <c r="K7" s="26"/>
      <c r="L7" s="26"/>
      <c r="M7" s="26"/>
      <c r="N7" s="26"/>
      <c r="Q7" s="28"/>
      <c r="R7" s="21"/>
    </row>
    <row r="8" s="36" customFormat="true" ht="24.75" hidden="false" customHeight="true" outlineLevel="0" collapsed="false">
      <c r="A8" s="29"/>
      <c r="B8" s="30"/>
      <c r="C8" s="31"/>
      <c r="D8" s="32"/>
      <c r="E8" s="32"/>
      <c r="F8" s="32"/>
      <c r="G8" s="33" t="str">
        <f aca="false">IF(H15="","",
IF(AND(B8=B14,C8=C14,B8=B15,C8=C15),SUM(H14,H15), 
IF(AND(B8=B13,C8=C13,B8=J14,C8=K14),SUM(H13,P14),
 IF(AND(B8=B13,C8=C13,B8=J15,C8=K15),SUM(H13,P15),
 IF(AND(B8=J13,C8=K13,B8=J14,C8=K14),SUM(P13,P14), 
IF(AND(B8=J13,C8=K13,B8=J15,C8=K15),SUM(P13,P15)))))))</f>
        <v/>
      </c>
      <c r="H8" s="34" t="str">
        <f aca="false">IF(I15="","", 
IF(AND(B8=B14,C8=C14,B8=B15,C8=C15),(D14+D15)/(E14+E15), 
IF(AND(B8=B13,C8=C13,B8=J14,C8=K14),(D13+L14)/(E13+M14), 
IF(AND(B8=B13,C8=C13,B8=J15,C8=K15),(D13+L15)/(E13+M15), 
IF(AND(B8=J13,C8=K13,B8=J14,C8=K14),(L13+L14)/(M13+M14), 
IF(AND(B8=J13,C8=K13,B8=J15,C8=K15),(L13+L15)/(M13+M15)))))))</f>
        <v/>
      </c>
      <c r="I8" s="34"/>
      <c r="J8" s="1"/>
      <c r="K8" s="35"/>
      <c r="L8" s="35"/>
      <c r="M8" s="35"/>
      <c r="N8" s="35"/>
      <c r="Q8" s="37"/>
      <c r="R8" s="29"/>
    </row>
    <row r="9" s="36" customFormat="true" ht="24.75" hidden="false" customHeight="true" outlineLevel="0" collapsed="false">
      <c r="A9" s="29"/>
      <c r="B9" s="30"/>
      <c r="C9" s="31"/>
      <c r="D9" s="32"/>
      <c r="E9" s="32"/>
      <c r="F9" s="32"/>
      <c r="G9" s="33" t="str">
        <f aca="false">IF(H15="","", 
IF(AND(B9=B14,C9=C14,B9=B15,C9=C15),SUM(H14,H15),  
IF(AND(B9=B13,C9=C13,B9=J14,C9=K14),SUM(H13,P14),  
IF(AND(B9=B13,C9=C13,B9=J15,C9=K15),SUM(H13,P15),  
IF(AND(B9=J13,C9=K13,B9=J14,C9=K14),SUM(P13,P14),  
IF(AND(B9=J13,C9=K13,B9=J15,C9=K15),SUM(P13,P15)))))))</f>
        <v/>
      </c>
      <c r="H9" s="34" t="str">
        <f aca="false">IF(I15="","", 
IF(AND(B9=B14,C9=C14,B9=B15,C9=C15),(D14+D15)/(E14+E15), 
IF(AND(B9=B13,C9=C13,B9=J14,C9=K14),(D13+L14)/(E13+M14), 
IF(AND(B9=B13,C9=C13,B9=J15,C9=K15),(D13+L15)/(E13+M15),
IF(AND(B9=J13,C9=K13,B9=J14,C9=K14),(L13+L14)/(M13+M14),  
IF(AND(B9=J13,C9=K13,B9=J15,C9=K15),(L13+L15)/(M13+M15)))))))</f>
        <v/>
      </c>
      <c r="I9" s="34"/>
      <c r="J9" s="1"/>
      <c r="K9" s="35"/>
      <c r="L9" s="35"/>
      <c r="M9" s="35"/>
      <c r="N9" s="35"/>
      <c r="Q9" s="37"/>
      <c r="R9" s="29"/>
    </row>
    <row r="10" s="36" customFormat="true" ht="24.75" hidden="false" customHeight="true" outlineLevel="0" collapsed="false">
      <c r="A10" s="29"/>
      <c r="B10" s="38"/>
      <c r="C10" s="39"/>
      <c r="D10" s="40"/>
      <c r="E10" s="40"/>
      <c r="F10" s="40"/>
      <c r="G10" s="41" t="str">
        <f aca="false">IF(H15="","", 
IF(AND(B10=B14,C10=C14,B10=B15,C10=C15),SUM(H14,H15),  
IF(AND(B10=B13,C10=C13,B10=J14,C10=K14),SUM(H13,P14),  
IF(AND(B10=B13,C10=C13,B10=J15,C10=K15),SUM(H13,P15),  
IF(AND(B10=J13,C10=K13,B10=J14,C10=K14),SUM(P13,P14),  
IF(AND(B10=J13,C10=K13,B10=J15,C10=K15),SUM(P13,P15)))))))</f>
        <v/>
      </c>
      <c r="H10" s="34" t="str">
        <f aca="false">IF(I15="","",  
IF(AND(B10=B14,C10=C14,B10=B15,C10=C15),(D14+D15)/(E14+E15),  
IF(AND(B10=B13,C10=C13,B10=J14,C10=K14),(D13+L14)/(E13+M14),  
IF(AND(B10=B13,C10=C13,B10=J15,C10=K15),(D13+L15)/(E13+M15), 
IF(AND(B10=J13,C10=K13,B10=J14,C10=K14),(L13+L14)/(M13+M14),   
IF(AND(B10=J13,C10=K13,B10=J15,C10=K15),(L13+L15)/(M13+M15)))))))</f>
        <v/>
      </c>
      <c r="I10" s="34"/>
      <c r="J10" s="1"/>
      <c r="K10" s="35"/>
      <c r="L10" s="35"/>
      <c r="M10" s="35"/>
      <c r="N10" s="35"/>
      <c r="Q10" s="37"/>
      <c r="R10" s="29"/>
    </row>
    <row r="11" customFormat="false" ht="9.75" hidden="false" customHeight="true" outlineLevel="0" collapsed="false">
      <c r="A11" s="3"/>
      <c r="B11" s="42"/>
      <c r="D11" s="43"/>
      <c r="E11" s="43"/>
      <c r="F11" s="43"/>
      <c r="J11" s="43"/>
      <c r="K11" s="43"/>
      <c r="L11" s="43"/>
      <c r="M11" s="26"/>
      <c r="Q11" s="44"/>
      <c r="R11" s="3"/>
    </row>
    <row r="12" customFormat="false" ht="28.35" hidden="false" customHeight="true" outlineLevel="0" collapsed="false">
      <c r="A12" s="3"/>
      <c r="B12" s="45" t="s">
        <v>13</v>
      </c>
      <c r="C12" s="45"/>
      <c r="D12" s="46" t="s">
        <v>14</v>
      </c>
      <c r="E12" s="46" t="s">
        <v>15</v>
      </c>
      <c r="F12" s="46" t="s">
        <v>16</v>
      </c>
      <c r="G12" s="47" t="s">
        <v>17</v>
      </c>
      <c r="H12" s="47" t="s">
        <v>11</v>
      </c>
      <c r="I12" s="48" t="s">
        <v>18</v>
      </c>
      <c r="J12" s="49" t="s">
        <v>19</v>
      </c>
      <c r="K12" s="49"/>
      <c r="L12" s="50" t="s">
        <v>14</v>
      </c>
      <c r="M12" s="50" t="s">
        <v>15</v>
      </c>
      <c r="N12" s="50" t="s">
        <v>16</v>
      </c>
      <c r="O12" s="51" t="s">
        <v>17</v>
      </c>
      <c r="P12" s="51" t="s">
        <v>11</v>
      </c>
      <c r="Q12" s="52" t="s">
        <v>18</v>
      </c>
      <c r="R12" s="3"/>
    </row>
    <row r="13" s="36" customFormat="true" ht="24.75" hidden="false" customHeight="true" outlineLevel="0" collapsed="false">
      <c r="A13" s="29"/>
      <c r="B13" s="53" t="str">
        <f aca="false">IF(OR(B8="",B9="",B10="",D8="",D9="",D10=""),"",
IF(OR(AND(D8=D10,D8&lt;&gt;D9),AND(D8=D9,D8&lt;&gt;D10)),B8,B9))</f>
        <v/>
      </c>
      <c r="C13" s="54" t="str">
        <f aca="false">IF(OR(B8="",B9="",B10="",D8="",D9="",D10=""),"", IF(OR(AND(D8=D10,D8&lt;&gt;D9),AND(D8=D9,D8&lt;&gt;D10)),C8,C9))</f>
        <v/>
      </c>
      <c r="D13" s="32"/>
      <c r="E13" s="32"/>
      <c r="F13" s="32"/>
      <c r="G13" s="55" t="str">
        <f aca="false">IF(L13="","",IF(D13&gt;L13,"G",IF(D13&lt;L13,"P","N")))</f>
        <v/>
      </c>
      <c r="H13" s="33" t="str">
        <f aca="false">IF(G13="","",IF(G13="G",3,IF(G13="N",2,1)))</f>
        <v/>
      </c>
      <c r="I13" s="56" t="str">
        <f aca="false">IF(ISNUMBER(E13),D13/E13,"")</f>
        <v/>
      </c>
      <c r="J13" s="57" t="str">
        <f aca="false">IF(OR(B8="",B9="",B10="",D8="",D9="",D10=""),"", 
IF(AND(D8=D9,D8&lt;&gt;D10),B9,B10))</f>
        <v/>
      </c>
      <c r="K13" s="58" t="str">
        <f aca="false">IF(OR(B8="",B9="",B10="",D8="",D9="",D10=""),"", 
IF(AND(D8=D9,D8&lt;&gt;D10),C9,C10))</f>
        <v/>
      </c>
      <c r="L13" s="32"/>
      <c r="M13" s="59" t="str">
        <f aca="false">IF(ISNUMBER(E13),E13,"")</f>
        <v/>
      </c>
      <c r="N13" s="32"/>
      <c r="O13" s="60" t="str">
        <f aca="false">IF(L13="","",IF(G13="P","G",IF(G13="G","P","N")))</f>
        <v/>
      </c>
      <c r="P13" s="59" t="str">
        <f aca="false">IF(O13="","",IF(O13="G",3,IF(O13="N",2,1)))</f>
        <v/>
      </c>
      <c r="Q13" s="61" t="str">
        <f aca="false">IF(ISNUMBER(M13),L13/M13,"")</f>
        <v/>
      </c>
      <c r="R13" s="29"/>
    </row>
    <row r="14" s="36" customFormat="true" ht="24.75" hidden="false" customHeight="true" outlineLevel="0" collapsed="false">
      <c r="A14" s="29"/>
      <c r="B14" s="53" t="str">
        <f aca="false">IF(OR(B13="",C13="",J13="",K13=""),"",
IF(AND(B13=B8,C13=C8,J13=B10,K13=C10),B9,
IF(AND(B13=B8,C13=C8,J13=B9,K13=C9),B10,B8)))</f>
        <v/>
      </c>
      <c r="C14" s="54" t="str">
        <f aca="false">IF(OR(B13="",C13="",J13="",K13=""),"", 
IF(AND(B13=B8,C13=C8,J13=B10,K13=C10),C9,
 IF(AND(B13=B8,C13=C8,J13=B9,K13=C9),C10,C8)))</f>
        <v/>
      </c>
      <c r="D14" s="32"/>
      <c r="E14" s="32"/>
      <c r="F14" s="32"/>
      <c r="G14" s="55" t="str">
        <f aca="false">IF(L14="","",IF(D14&gt;L14,"G",IF(D14&lt;L14,"P","N")))</f>
        <v/>
      </c>
      <c r="H14" s="33" t="str">
        <f aca="false">IF(G14="","",IF(G14="G",3,IF(G14="N",2,1)))</f>
        <v/>
      </c>
      <c r="I14" s="56" t="str">
        <f aca="false">IF(ISNUMBER(E14),D14/E14,"")</f>
        <v/>
      </c>
      <c r="J14" s="57" t="str">
        <f aca="false">IF(L13="","",IF(O13="G",B13,IF(AND(O13="N",N13&gt;F13),B13,
IF(AND(O13="N",N13&lt;=F13),J13,IF(O13="P",J13)))))</f>
        <v/>
      </c>
      <c r="K14" s="58" t="str">
        <f aca="false">IF(L13="","",
IF(O13="G",C13,
IF(AND(O13="N",N13&gt;F13),C13, 
IF(AND(O13="N",N13&lt;=F13),K13,
IF(O13="P",K13)))))</f>
        <v/>
      </c>
      <c r="L14" s="32"/>
      <c r="M14" s="59" t="str">
        <f aca="false">IF(ISNUMBER(E14),E14,"")</f>
        <v/>
      </c>
      <c r="N14" s="32"/>
      <c r="O14" s="60" t="str">
        <f aca="false">IF(L14="","",IF(G14="P","G",IF(G14="G","P","N")))</f>
        <v/>
      </c>
      <c r="P14" s="59" t="str">
        <f aca="false">IF(O14="","",IF(O14="G",3,IF(O14="N",2,1)))</f>
        <v/>
      </c>
      <c r="Q14" s="61" t="str">
        <f aca="false">IF(ISNUMBER(M14),L14/M14,"")</f>
        <v/>
      </c>
      <c r="R14" s="29"/>
    </row>
    <row r="15" s="36" customFormat="true" ht="24.75" hidden="false" customHeight="true" outlineLevel="0" collapsed="false">
      <c r="A15" s="29"/>
      <c r="B15" s="62" t="str">
        <f aca="false">IF(OR(B13="",C13="",J13="",K13=""),"", 
IF(AND(B13=B8,C13=C8,J13=B10,K13=C10),B9, 
IF(AND(B13=B8,C13=C8,J13=B9,K13=C9),B10,B8)))</f>
        <v/>
      </c>
      <c r="C15" s="63" t="str">
        <f aca="false">IF(OR(B13="",C13="",J13="",K13=""),"",  
IF(AND(B13=B8,C13=C8,J13=B10,K13=C10),C9, 
IF(AND(B13=B8,C13=C8,J13=B9,K13=C9),C10,C8)))</f>
        <v/>
      </c>
      <c r="D15" s="40"/>
      <c r="E15" s="40"/>
      <c r="F15" s="40"/>
      <c r="G15" s="64" t="str">
        <f aca="false">IF(L15="","",IF(D15&gt;L15,"G",IF(D15&lt;L15,"P","N")))</f>
        <v/>
      </c>
      <c r="H15" s="41" t="str">
        <f aca="false">IF(G15="","",IF(G15="G",3,IF(G15="N",2,1)))</f>
        <v/>
      </c>
      <c r="I15" s="65" t="str">
        <f aca="false">IF(ISNUMBER(E15),D15/E15,"")</f>
        <v/>
      </c>
      <c r="J15" s="66" t="str">
        <f aca="false">IF(J14="","",IF(AND(J14=B13,K14=C13),J13,B13))</f>
        <v/>
      </c>
      <c r="K15" s="67" t="str">
        <f aca="false">IF(K14="","",IF(AND(J14=B13,K14=C13),K13,C13))</f>
        <v/>
      </c>
      <c r="L15" s="40"/>
      <c r="M15" s="59" t="str">
        <f aca="false">IF(ISNUMBER(E15),E15,"")</f>
        <v/>
      </c>
      <c r="N15" s="32"/>
      <c r="O15" s="68" t="str">
        <f aca="false">IF(L15="","",IF(G15="P","G",IF(G15="G","P","N")))</f>
        <v/>
      </c>
      <c r="P15" s="69" t="str">
        <f aca="false">IF(O15="","",IF(O15="G",3,IF(O15="N",2,1)))</f>
        <v/>
      </c>
      <c r="Q15" s="70" t="str">
        <f aca="false">IF(ISNUMBER(M15),L15/M15,"")</f>
        <v/>
      </c>
      <c r="R15" s="29"/>
    </row>
    <row r="16" customFormat="false" ht="24.75" hidden="false" customHeight="true" outlineLevel="0" collapsed="false">
      <c r="A16" s="3"/>
      <c r="B16" s="71"/>
      <c r="C16" s="72"/>
      <c r="D16" s="73"/>
      <c r="E16" s="74"/>
      <c r="F16" s="75"/>
      <c r="G16" s="76"/>
      <c r="H16" s="76"/>
      <c r="I16" s="77"/>
      <c r="J16" s="77"/>
      <c r="K16" s="77"/>
      <c r="L16" s="77"/>
      <c r="M16" s="77"/>
      <c r="N16" s="3"/>
      <c r="O16" s="3"/>
      <c r="P16" s="3"/>
      <c r="Q16" s="3"/>
      <c r="R16" s="3"/>
    </row>
    <row r="17" customFormat="false" ht="24.75" hidden="false" customHeight="true" outlineLevel="0" collapsed="false">
      <c r="A17" s="3"/>
      <c r="B17" s="17" t="s">
        <v>20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3"/>
    </row>
    <row r="18" customFormat="false" ht="9.75" hidden="false" customHeight="true" outlineLevel="0" collapsed="false">
      <c r="A18" s="3"/>
      <c r="B18" s="42"/>
      <c r="D18" s="43"/>
      <c r="E18" s="43"/>
      <c r="F18" s="43"/>
      <c r="J18" s="43"/>
      <c r="K18" s="43"/>
      <c r="L18" s="43"/>
      <c r="M18" s="26"/>
      <c r="Q18" s="44"/>
      <c r="R18" s="3"/>
    </row>
    <row r="19" s="36" customFormat="true" ht="28.35" hidden="false" customHeight="true" outlineLevel="0" collapsed="false">
      <c r="A19" s="29"/>
      <c r="B19" s="22" t="s">
        <v>8</v>
      </c>
      <c r="C19" s="23" t="s">
        <v>9</v>
      </c>
      <c r="D19" s="23" t="s">
        <v>10</v>
      </c>
      <c r="E19" s="23"/>
      <c r="F19" s="23"/>
      <c r="G19" s="24" t="s">
        <v>11</v>
      </c>
      <c r="H19" s="25" t="s">
        <v>12</v>
      </c>
      <c r="I19" s="25"/>
      <c r="J19" s="1"/>
      <c r="K19" s="26"/>
      <c r="L19" s="26"/>
      <c r="M19" s="26"/>
      <c r="N19" s="26"/>
      <c r="O19" s="27"/>
      <c r="P19" s="27"/>
      <c r="Q19" s="28"/>
      <c r="R19" s="29"/>
    </row>
    <row r="20" s="36" customFormat="true" ht="24.75" hidden="false" customHeight="true" outlineLevel="0" collapsed="false">
      <c r="A20" s="29"/>
      <c r="B20" s="30"/>
      <c r="C20" s="31"/>
      <c r="D20" s="32"/>
      <c r="E20" s="32"/>
      <c r="F20" s="32"/>
      <c r="G20" s="33" t="str">
        <f aca="false">IF(H27="","",
IF(AND(B20=B26,C20=C26,B20=B27,C20=C27),SUM(H26,H27), 
IF(AND(B20=B25,C20=C25,B20=J26,C20=K26),SUM(H25,P26),
 IF(AND(B20=B25,C20=C25,B20=J27,C20=K27),SUM(H25,P27),
 IF(AND(B20=J25,C20=K25,B20=J26,C20=K26),SUM(P25,P26), 
IF(AND(B20=J25,C20=K25,B20=J27,C20=K27),SUM(P25,P27)))))))</f>
        <v/>
      </c>
      <c r="H20" s="34" t="str">
        <f aca="false">IF(I27="","", 
IF(AND(B20=B26,C20=C26,B20=B27,C20=C27),(D26+D27)/(E26+E27), 
IF(AND(B20=B25,C20=C25,B20=J26,C20=K26),(D25+L26)/(E25+M26), 
IF(AND(B20=B25,C20=C25,B20=J27,C20=K27),(D25+L27)/(E25+M27), 
IF(AND(B20=J25,C20=K25,B20=J26,C20=K26),(L25+L26)/(M25+M26), 
IF(AND(B20=J25,C20=K25,B20=J27,C20=K27),(L25+L27)/(M25+M27)))))))</f>
        <v/>
      </c>
      <c r="I20" s="34"/>
      <c r="J20" s="1"/>
      <c r="K20" s="35"/>
      <c r="L20" s="35"/>
      <c r="M20" s="35"/>
      <c r="N20" s="35"/>
      <c r="Q20" s="37"/>
      <c r="R20" s="29"/>
    </row>
    <row r="21" s="36" customFormat="true" ht="24.75" hidden="false" customHeight="true" outlineLevel="0" collapsed="false">
      <c r="A21" s="29"/>
      <c r="B21" s="30"/>
      <c r="C21" s="31"/>
      <c r="D21" s="32"/>
      <c r="E21" s="32"/>
      <c r="F21" s="32"/>
      <c r="G21" s="33" t="str">
        <f aca="false">IF(H27="","", 
IF(AND(B21=B26,C21=C26,B21=B27,C21=C27),SUM(H26,H27),  
IF(AND(B21=B25,C21=C25,B21=J26,C21=K26),SUM(H25,P26),  
IF(AND(B21=B25,C21=C25,B21=J27,C21=K27),SUM(H25,P27),  
IF(AND(B21=J25,C21=K25,B21=J26,C21=K26),SUM(P25,P26),  
IF(AND(B21=J25,C21=K25,B21=J27,C21=K27),SUM(P25,P27)))))))</f>
        <v/>
      </c>
      <c r="H21" s="34" t="str">
        <f aca="false">IF(I27="","", 
IF(AND(B21=B26,C21=C26,B21=B27,C21=C27),(D26+D27)/(E26+E27), 
IF(AND(B21=B25,C21=C25,B21=J26,C21=K26),(D25+L26)/(E25+M26), 
IF(AND(B21=B25,C21=C25,B21=J27,C21=K27),(D25+L27)/(E25+M27),
IF(AND(B21=J25,C21=K25,B21=J26,C21=K26),(L25+L26)/(M25+M26),  
IF(AND(B21=J25,C21=K25,B21=J27,C21=K27),(L25+L27)/(M25+M27)))))))</f>
        <v/>
      </c>
      <c r="I21" s="34"/>
      <c r="J21" s="1"/>
      <c r="K21" s="35"/>
      <c r="L21" s="35"/>
      <c r="M21" s="35"/>
      <c r="N21" s="35"/>
      <c r="Q21" s="37"/>
      <c r="R21" s="29"/>
    </row>
    <row r="22" s="36" customFormat="true" ht="24.75" hidden="false" customHeight="true" outlineLevel="0" collapsed="false">
      <c r="A22" s="29"/>
      <c r="B22" s="38"/>
      <c r="C22" s="39"/>
      <c r="D22" s="40"/>
      <c r="E22" s="40"/>
      <c r="F22" s="40"/>
      <c r="G22" s="41" t="str">
        <f aca="false">IF(H27="","", 
IF(AND(B22=B26,C22=C26,B22=B27,C22=C27),SUM(H26,H27),  
IF(AND(B22=B25,C22=C25,B22=J26,C22=K26),SUM(H25,P26),  
IF(AND(B22=B25,C22=C25,B22=J27,C22=K27),SUM(H25,P27),  
IF(AND(B22=J25,C22=K25,B22=J26,C22=K26),SUM(P25,P26),  
IF(AND(B22=J25,C22=K25,B22=J27,C22=K27),SUM(P25,P27)))))))</f>
        <v/>
      </c>
      <c r="H22" s="34" t="str">
        <f aca="false">IF(I27="","",  
IF(AND(B22=B26,C22=C26,B22=B27,C22=C27),(D26+D27)/(E26+E27),  
IF(AND(B22=B25,C22=C25,B22=J26,C22=K26),(D25+L26)/(E25+M26),  
IF(AND(B22=B25,C22=C25,B22=J27,C22=K27),(D25+L27)/(E25+M27), 
IF(AND(B22=J25,C22=K25,B22=J26,C22=K26),(L25+L26)/(M25+M26),   
IF(AND(B22=J25,C22=K25,B22=J27,C22=K27),(L25+L27)/(M25+M27)))))))</f>
        <v/>
      </c>
      <c r="I22" s="34"/>
      <c r="J22" s="1"/>
      <c r="K22" s="35"/>
      <c r="L22" s="35"/>
      <c r="M22" s="35"/>
      <c r="N22" s="35"/>
      <c r="Q22" s="37"/>
      <c r="R22" s="29"/>
    </row>
    <row r="23" customFormat="false" ht="9.75" hidden="false" customHeight="true" outlineLevel="0" collapsed="false">
      <c r="A23" s="3"/>
      <c r="B23" s="42"/>
      <c r="D23" s="43"/>
      <c r="E23" s="43"/>
      <c r="F23" s="43"/>
      <c r="J23" s="43"/>
      <c r="K23" s="43"/>
      <c r="L23" s="43"/>
      <c r="M23" s="26"/>
      <c r="Q23" s="44"/>
      <c r="R23" s="3"/>
    </row>
    <row r="24" customFormat="false" ht="28.35" hidden="false" customHeight="true" outlineLevel="0" collapsed="false">
      <c r="A24" s="3"/>
      <c r="B24" s="45" t="s">
        <v>13</v>
      </c>
      <c r="C24" s="45"/>
      <c r="D24" s="46" t="s">
        <v>14</v>
      </c>
      <c r="E24" s="46" t="s">
        <v>15</v>
      </c>
      <c r="F24" s="46" t="s">
        <v>16</v>
      </c>
      <c r="G24" s="47" t="s">
        <v>17</v>
      </c>
      <c r="H24" s="47" t="s">
        <v>11</v>
      </c>
      <c r="I24" s="48" t="s">
        <v>18</v>
      </c>
      <c r="J24" s="49" t="s">
        <v>19</v>
      </c>
      <c r="K24" s="49"/>
      <c r="L24" s="50" t="s">
        <v>14</v>
      </c>
      <c r="M24" s="50" t="s">
        <v>15</v>
      </c>
      <c r="N24" s="50" t="s">
        <v>16</v>
      </c>
      <c r="O24" s="51" t="s">
        <v>17</v>
      </c>
      <c r="P24" s="51" t="s">
        <v>11</v>
      </c>
      <c r="Q24" s="52" t="s">
        <v>18</v>
      </c>
      <c r="R24" s="3"/>
    </row>
    <row r="25" s="36" customFormat="true" ht="24.75" hidden="false" customHeight="true" outlineLevel="0" collapsed="false">
      <c r="A25" s="29"/>
      <c r="B25" s="53" t="str">
        <f aca="false">IF(OR(B20="",B21="",B22="",D20="",D21="",D22=""),"",
IF(OR(AND(D20=D22,D20&lt;&gt;D21),AND(D20=D21,D20&lt;&gt;D22)),B20,B21))</f>
        <v/>
      </c>
      <c r="C25" s="54" t="str">
        <f aca="false">IF(OR(B20="",B21="",B22="",D20="",D21="",D22=""),"", IF(OR(AND(D20=D22,D20&lt;&gt;D21),AND(D20=D21,D20&lt;&gt;D22)),C20,C21))</f>
        <v/>
      </c>
      <c r="D25" s="32"/>
      <c r="E25" s="32"/>
      <c r="F25" s="32"/>
      <c r="G25" s="55" t="str">
        <f aca="false">IF(L25="","",IF(D25&gt;L25,"G",IF(D25&lt;L25,"P","N")))</f>
        <v/>
      </c>
      <c r="H25" s="33" t="str">
        <f aca="false">IF(G25="","",IF(G25="G",3,IF(G25="N",2,1)))</f>
        <v/>
      </c>
      <c r="I25" s="56" t="str">
        <f aca="false">IF(ISNUMBER(E25),D25/E25,"")</f>
        <v/>
      </c>
      <c r="J25" s="57" t="str">
        <f aca="false">IF(OR(B20="",B21="",B22="",D20="",D21="",D22=""),"", 
IF(AND(D20=D21,D20&lt;&gt;D22),B21,B22))</f>
        <v/>
      </c>
      <c r="K25" s="58" t="str">
        <f aca="false">IF(OR(B20="",B21="",B22="",D20="",D21="",D22=""),"", 
IF(AND(D20=D21,D20&lt;&gt;D22),C21,C22))</f>
        <v/>
      </c>
      <c r="L25" s="32"/>
      <c r="M25" s="59" t="str">
        <f aca="false">IF(ISNUMBER(E25),E25,"")</f>
        <v/>
      </c>
      <c r="N25" s="32"/>
      <c r="O25" s="60" t="str">
        <f aca="false">IF(L25="","",IF(G25="P","G",IF(G25="G","P","N")))</f>
        <v/>
      </c>
      <c r="P25" s="59" t="str">
        <f aca="false">IF(O25="","",IF(O25="G",3,IF(O25="N",2,1)))</f>
        <v/>
      </c>
      <c r="Q25" s="61" t="str">
        <f aca="false">IF(ISNUMBER(M25),L25/M25,"")</f>
        <v/>
      </c>
      <c r="R25" s="29"/>
    </row>
    <row r="26" s="36" customFormat="true" ht="24.75" hidden="false" customHeight="true" outlineLevel="0" collapsed="false">
      <c r="A26" s="29"/>
      <c r="B26" s="53" t="str">
        <f aca="false">IF(OR(B25="",C25="",J25="",K25=""),"",
IF(AND(B25=B20,C25=C20,J25=B22,K25=C22),B21,
IF(AND(B25=B20,C25=C20,J25=B21,K25=C21),B22,B20)))</f>
        <v/>
      </c>
      <c r="C26" s="54" t="str">
        <f aca="false">IF(OR(B25="",C25="",J25="",K25=""),"", 
IF(AND(B25=B20,C25=C20,J25=B22,K25=C22),C21,
 IF(AND(B25=B20,C25=C20,J25=B21,K25=C21),C22,C20)))</f>
        <v/>
      </c>
      <c r="D26" s="32"/>
      <c r="E26" s="32"/>
      <c r="F26" s="32"/>
      <c r="G26" s="55" t="str">
        <f aca="false">IF(L26="","",IF(D26&gt;L26,"G",IF(D26&lt;L26,"P","N")))</f>
        <v/>
      </c>
      <c r="H26" s="33" t="str">
        <f aca="false">IF(G26="","",IF(G26="G",3,IF(G26="N",2,1)))</f>
        <v/>
      </c>
      <c r="I26" s="56" t="str">
        <f aca="false">IF(ISNUMBER(E26),D26/E26,"")</f>
        <v/>
      </c>
      <c r="J26" s="57" t="str">
        <f aca="false">IF(L25="","",IF(O25="G",B25,IF(AND(O25="N",N25&gt;F25),B25,
IF(AND(O25="N",N25&lt;=F25),J25,IF(O25="P",J25)))))</f>
        <v/>
      </c>
      <c r="K26" s="58" t="str">
        <f aca="false">IF(L25="","",
IF(O25="G",C25,
IF(AND(O25="N",N25&gt;F25),C25, 
IF(AND(O25="N",N25&lt;=F25),K25,
IF(O25="P",K25)))))</f>
        <v/>
      </c>
      <c r="L26" s="32"/>
      <c r="M26" s="59" t="str">
        <f aca="false">IF(ISNUMBER(E26),E26,"")</f>
        <v/>
      </c>
      <c r="N26" s="32"/>
      <c r="O26" s="60" t="str">
        <f aca="false">IF(L26="","",IF(G26="P","G",IF(G26="G","P","N")))</f>
        <v/>
      </c>
      <c r="P26" s="59" t="str">
        <f aca="false">IF(O26="","",IF(O26="G",3,IF(O26="N",2,1)))</f>
        <v/>
      </c>
      <c r="Q26" s="61" t="str">
        <f aca="false">IF(ISNUMBER(M26),L26/M26,"")</f>
        <v/>
      </c>
      <c r="R26" s="29"/>
    </row>
    <row r="27" s="36" customFormat="true" ht="24.75" hidden="false" customHeight="true" outlineLevel="0" collapsed="false">
      <c r="A27" s="29"/>
      <c r="B27" s="62" t="str">
        <f aca="false">IF(OR(B25="",C25="",J25="",K25=""),"", 
IF(AND(B25=B20,C25=C20,J25=B22,K25=C22),B21, 
IF(AND(B25=B20,C25=C20,J25=B21,K25=C21),B22,B20)))</f>
        <v/>
      </c>
      <c r="C27" s="63" t="str">
        <f aca="false">IF(OR(B25="",C25="",J25="",K25=""),"",  
IF(AND(B25=B20,C25=C20,J25=B22,K25=C22),C21, 
IF(AND(B25=B20,C25=C20,J25=B21,K25=C21),C22,C20)))</f>
        <v/>
      </c>
      <c r="D27" s="40"/>
      <c r="E27" s="40"/>
      <c r="F27" s="40"/>
      <c r="G27" s="64" t="str">
        <f aca="false">IF(L27="","",IF(D27&gt;L27,"G",IF(D27&lt;L27,"P","N")))</f>
        <v/>
      </c>
      <c r="H27" s="41" t="str">
        <f aca="false">IF(G27="","",IF(G27="G",3,IF(G27="N",2,1)))</f>
        <v/>
      </c>
      <c r="I27" s="65" t="str">
        <f aca="false">IF(ISNUMBER(E27),D27/E27,"")</f>
        <v/>
      </c>
      <c r="J27" s="66" t="str">
        <f aca="false">IF(J26="","",IF(AND(J26=B25,K26=C25),J25,B25))</f>
        <v/>
      </c>
      <c r="K27" s="67" t="str">
        <f aca="false">IF(K26="","",IF(AND(J26=B25,K26=C25),K25,C25))</f>
        <v/>
      </c>
      <c r="L27" s="40"/>
      <c r="M27" s="59" t="str">
        <f aca="false">IF(ISNUMBER(E27),E27,"")</f>
        <v/>
      </c>
      <c r="N27" s="32"/>
      <c r="O27" s="68" t="str">
        <f aca="false">IF(L27="","",IF(G27="P","G",IF(G27="G","P","N")))</f>
        <v/>
      </c>
      <c r="P27" s="69" t="str">
        <f aca="false">IF(O27="","",IF(O27="G",3,IF(O27="N",2,1)))</f>
        <v/>
      </c>
      <c r="Q27" s="70" t="str">
        <f aca="false">IF(ISNUMBER(M27),L27/M27,"")</f>
        <v/>
      </c>
      <c r="R27" s="29"/>
    </row>
    <row r="28" customFormat="false" ht="24.75" hidden="false" customHeight="true" outlineLevel="0" collapsed="false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customFormat="false" ht="24.75" hidden="false" customHeight="true" outlineLevel="0" collapsed="false">
      <c r="A29" s="3"/>
      <c r="B29" s="17" t="s">
        <v>21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3"/>
    </row>
    <row r="30" customFormat="false" ht="9.75" hidden="false" customHeight="true" outlineLevel="0" collapsed="false">
      <c r="A30" s="3"/>
      <c r="B30" s="42"/>
      <c r="D30" s="43"/>
      <c r="E30" s="43"/>
      <c r="F30" s="43"/>
      <c r="J30" s="43"/>
      <c r="K30" s="43"/>
      <c r="L30" s="43"/>
      <c r="M30" s="26"/>
      <c r="Q30" s="44"/>
      <c r="R30" s="3"/>
    </row>
    <row r="31" s="27" customFormat="true" ht="28.35" hidden="false" customHeight="true" outlineLevel="0" collapsed="false">
      <c r="A31" s="21"/>
      <c r="B31" s="22" t="s">
        <v>8</v>
      </c>
      <c r="C31" s="23" t="s">
        <v>9</v>
      </c>
      <c r="D31" s="23" t="s">
        <v>10</v>
      </c>
      <c r="E31" s="23"/>
      <c r="F31" s="23"/>
      <c r="G31" s="24" t="s">
        <v>11</v>
      </c>
      <c r="H31" s="25" t="s">
        <v>12</v>
      </c>
      <c r="I31" s="25"/>
      <c r="J31" s="1"/>
      <c r="K31" s="26"/>
      <c r="L31" s="26"/>
      <c r="M31" s="26"/>
      <c r="N31" s="26"/>
      <c r="Q31" s="28"/>
      <c r="R31" s="21"/>
    </row>
    <row r="32" s="36" customFormat="true" ht="24.75" hidden="false" customHeight="true" outlineLevel="0" collapsed="false">
      <c r="A32" s="29"/>
      <c r="B32" s="30"/>
      <c r="C32" s="31"/>
      <c r="D32" s="32"/>
      <c r="E32" s="32"/>
      <c r="F32" s="32"/>
      <c r="G32" s="33" t="str">
        <f aca="false">IF(H39="","",
IF(AND(B32=B38,C32=C38,B32=B39,C32=C39),SUM(H38,H39), 
IF(AND(B32=B37,C32=C37,B32=J38,C32=K38),SUM(H37,P38),
 IF(AND(B32=B37,C32=C37,B32=J39,C32=K39),SUM(H37,P39),
 IF(AND(B32=J37,C32=K37,B32=J38,C32=K38),SUM(P37,P38), 
IF(AND(B32=J37,C32=K37,B32=J39,C32=K39),SUM(P37,P39)))))))</f>
        <v/>
      </c>
      <c r="H32" s="34" t="str">
        <f aca="false">IF(I39="","", 
IF(AND(B32=B38,C32=C38,B32=B39,C32=C39),(D38+D39)/(E38+E39), 
IF(AND(B32=B37,C32=C37,B32=J38,C32=K38),(D37+L38)/(E37+M38), 
IF(AND(B32=B37,C32=C37,B32=J39,C32=K39),(D37+L39)/(E37+M39), 
IF(AND(B32=J37,C32=K37,B32=J38,C32=K38),(L37+L38)/(M37+M38), 
IF(AND(B32=J37,C32=K37,B32=J39,C32=K39),(L37+L39)/(M37+M39)))))))</f>
        <v/>
      </c>
      <c r="I32" s="34"/>
      <c r="J32" s="1"/>
      <c r="K32" s="35"/>
      <c r="L32" s="35"/>
      <c r="M32" s="35"/>
      <c r="N32" s="35"/>
      <c r="Q32" s="37"/>
      <c r="R32" s="29"/>
    </row>
    <row r="33" s="36" customFormat="true" ht="24.75" hidden="false" customHeight="true" outlineLevel="0" collapsed="false">
      <c r="A33" s="29"/>
      <c r="B33" s="30"/>
      <c r="C33" s="31"/>
      <c r="D33" s="32"/>
      <c r="E33" s="32"/>
      <c r="F33" s="32"/>
      <c r="G33" s="33" t="str">
        <f aca="false">IF(H39="","", 
IF(AND(B33=B38,C33=C38,B33=B39,C33=C39),SUM(H38,H39),  
IF(AND(B33=B37,C33=C37,B33=J38,C33=K38),SUM(H37,P38),  
IF(AND(B33=B37,C33=C37,B33=J39,C33=K39),SUM(H37,P39),  
IF(AND(B33=J37,C33=K37,B33=J38,C33=K38),SUM(P37,P38),  
IF(AND(B33=J37,C33=K37,B33=J39,C33=K39),SUM(P37,P39)))))))</f>
        <v/>
      </c>
      <c r="H33" s="34" t="str">
        <f aca="false">IF(I39="","", 
IF(AND(B33=B38,C33=C38,B33=B39,C33=C39),(D38+D39)/(E38+E39), 
IF(AND(B33=B37,C33=C37,B33=J38,C33=K38),(D37+L38)/(E37+M38), 
IF(AND(B33=B37,C33=C37,B33=J39,C33=K39),(D37+L39)/(E37+M39),
IF(AND(B33=J37,C33=K37,B33=J38,C33=K38),(L37+L38)/(M37+M38),  
IF(AND(B33=J37,C33=K37,B33=J39,C33=K39),(L37+L39)/(M37+M39)))))))</f>
        <v/>
      </c>
      <c r="I33" s="34"/>
      <c r="J33" s="1"/>
      <c r="K33" s="35"/>
      <c r="L33" s="35"/>
      <c r="M33" s="35"/>
      <c r="N33" s="35"/>
      <c r="Q33" s="37"/>
      <c r="R33" s="29"/>
    </row>
    <row r="34" customFormat="false" ht="24.75" hidden="false" customHeight="true" outlineLevel="0" collapsed="false">
      <c r="A34" s="29"/>
      <c r="B34" s="38"/>
      <c r="C34" s="39"/>
      <c r="D34" s="40"/>
      <c r="E34" s="40"/>
      <c r="F34" s="40"/>
      <c r="G34" s="41" t="str">
        <f aca="false">IF(H39="","", 
IF(AND(B34=B38,C34=C38,B34=B39,C34=C39),SUM(H38,H39),  
IF(AND(B34=B37,C34=C37,B34=J38,C34=K38),SUM(H37,P38),  
IF(AND(B34=B37,C34=C37,B34=J39,C34=K39),SUM(H37,P39),  
IF(AND(B34=J37,C34=K37,B34=J38,C34=K38),SUM(P37,P38),  
IF(AND(B34=J37,C34=K37,B34=J39,C34=K39),SUM(P37,P39)))))))</f>
        <v/>
      </c>
      <c r="H34" s="34" t="str">
        <f aca="false">IF(I39="","",  
IF(AND(B34=B38,C34=C38,B34=B39,C34=C39),(D38+D39)/(E38+E39),  
IF(AND(B34=B37,C34=C37,B34=J38,C34=K38),(D37+L38)/(E37+M38),  
IF(AND(B34=B37,C34=C37,B34=J39,C34=K39),(D37+L39)/(E37+M39), 
IF(AND(B34=J37,C34=K37,B34=J38,C34=K38),(L37+L38)/(M37+M38),   
IF(AND(B34=J37,C34=K37,B34=J39,C34=K39),(L37+L39)/(M37+M39)))))))</f>
        <v/>
      </c>
      <c r="I34" s="34"/>
      <c r="K34" s="35"/>
      <c r="L34" s="35"/>
      <c r="M34" s="35"/>
      <c r="N34" s="35"/>
      <c r="O34" s="36"/>
      <c r="P34" s="36"/>
      <c r="Q34" s="37"/>
      <c r="R34" s="29"/>
    </row>
    <row r="35" customFormat="false" ht="9.75" hidden="false" customHeight="true" outlineLevel="0" collapsed="false">
      <c r="A35" s="3"/>
      <c r="B35" s="42"/>
      <c r="D35" s="43"/>
      <c r="E35" s="43"/>
      <c r="F35" s="43"/>
      <c r="J35" s="43"/>
      <c r="K35" s="43"/>
      <c r="L35" s="43"/>
      <c r="M35" s="26"/>
      <c r="Q35" s="44"/>
      <c r="R35" s="3"/>
    </row>
    <row r="36" s="36" customFormat="true" ht="28.35" hidden="false" customHeight="true" outlineLevel="0" collapsed="false">
      <c r="A36" s="3"/>
      <c r="B36" s="45" t="s">
        <v>13</v>
      </c>
      <c r="C36" s="45"/>
      <c r="D36" s="46" t="s">
        <v>14</v>
      </c>
      <c r="E36" s="46" t="s">
        <v>15</v>
      </c>
      <c r="F36" s="46" t="s">
        <v>16</v>
      </c>
      <c r="G36" s="47" t="s">
        <v>17</v>
      </c>
      <c r="H36" s="47" t="s">
        <v>11</v>
      </c>
      <c r="I36" s="48" t="s">
        <v>18</v>
      </c>
      <c r="J36" s="49" t="s">
        <v>19</v>
      </c>
      <c r="K36" s="49"/>
      <c r="L36" s="50" t="s">
        <v>14</v>
      </c>
      <c r="M36" s="50" t="s">
        <v>15</v>
      </c>
      <c r="N36" s="50" t="s">
        <v>16</v>
      </c>
      <c r="O36" s="51" t="s">
        <v>17</v>
      </c>
      <c r="P36" s="51" t="s">
        <v>11</v>
      </c>
      <c r="Q36" s="52" t="s">
        <v>18</v>
      </c>
      <c r="R36" s="3"/>
    </row>
    <row r="37" s="36" customFormat="true" ht="24.75" hidden="false" customHeight="true" outlineLevel="0" collapsed="false">
      <c r="A37" s="29"/>
      <c r="B37" s="53" t="str">
        <f aca="false">IF(OR(B32="",B33="",B34="",D32="",D33="",D34=""),"",
IF(OR(AND(D32=D34,D32&lt;&gt;D33),AND(D32=D33,D32&lt;&gt;D34)),B32,B33))</f>
        <v/>
      </c>
      <c r="C37" s="54" t="str">
        <f aca="false">IF(OR(B32="",B33="",B34="",D32="",D33="",D34=""),"", IF(OR(AND(D32=D34,D32&lt;&gt;D33),AND(D32=D33,D32&lt;&gt;D34)),C32,C33))</f>
        <v/>
      </c>
      <c r="D37" s="32"/>
      <c r="E37" s="32"/>
      <c r="F37" s="32"/>
      <c r="G37" s="55" t="str">
        <f aca="false">IF(L37="","",IF(D37&gt;L37,"G",IF(D37&lt;L37,"P","N")))</f>
        <v/>
      </c>
      <c r="H37" s="33" t="str">
        <f aca="false">IF(G37="","",IF(G37="G",3,IF(G37="N",2,1)))</f>
        <v/>
      </c>
      <c r="I37" s="56" t="str">
        <f aca="false">IF(ISNUMBER(E37),D37/E37,"")</f>
        <v/>
      </c>
      <c r="J37" s="57" t="str">
        <f aca="false">IF(OR(B32="",B33="",B34="",D32="",D33="",D34=""),"", 
IF(AND(D32=D33,D32&lt;&gt;D34),B33,B34))</f>
        <v/>
      </c>
      <c r="K37" s="58" t="str">
        <f aca="false">IF(OR(B32="",B33="",B34="",D32="",D33="",D34=""),"", 
IF(AND(D32=D33,D32&lt;&gt;D34),C33,C34))</f>
        <v/>
      </c>
      <c r="L37" s="32"/>
      <c r="M37" s="59" t="str">
        <f aca="false">IF(ISNUMBER(E37),E37,"")</f>
        <v/>
      </c>
      <c r="N37" s="32"/>
      <c r="O37" s="60" t="str">
        <f aca="false">IF(L37="","",IF(G37="P","G",IF(G37="G","P","N")))</f>
        <v/>
      </c>
      <c r="P37" s="59" t="str">
        <f aca="false">IF(O37="","",IF(O37="G",3,IF(O37="N",2,1)))</f>
        <v/>
      </c>
      <c r="Q37" s="61" t="str">
        <f aca="false">IF(ISNUMBER(M37),L37/M37,"")</f>
        <v/>
      </c>
      <c r="R37" s="29"/>
    </row>
    <row r="38" s="36" customFormat="true" ht="24.75" hidden="false" customHeight="true" outlineLevel="0" collapsed="false">
      <c r="A38" s="29"/>
      <c r="B38" s="53" t="str">
        <f aca="false">IF(OR(B37="",C37="",J37="",K37=""),"",
IF(AND(B37=B32,C37=C32,J37=B34,K37=C34),B33,
IF(AND(B37=B32,C37=C32,J37=B33,K37=C33),B34,B32)))</f>
        <v/>
      </c>
      <c r="C38" s="54" t="str">
        <f aca="false">IF(OR(B37="",C37="",J37="",K37=""),"", 
IF(AND(B37=B32,C37=C32,J37=B34,K37=C34),C33,
 IF(AND(B37=B32,C37=C32,J37=B33,K37=C33),C34,C32)))</f>
        <v/>
      </c>
      <c r="D38" s="32"/>
      <c r="E38" s="32"/>
      <c r="F38" s="32"/>
      <c r="G38" s="55" t="str">
        <f aca="false">IF(L38="","",IF(D38&gt;L38,"G",IF(D38&lt;L38,"P","N")))</f>
        <v/>
      </c>
      <c r="H38" s="33" t="str">
        <f aca="false">IF(G38="","",IF(G38="G",3,IF(G38="N",2,1)))</f>
        <v/>
      </c>
      <c r="I38" s="56" t="str">
        <f aca="false">IF(ISNUMBER(E38),D38/E38,"")</f>
        <v/>
      </c>
      <c r="J38" s="57" t="str">
        <f aca="false">IF(L37="","",IF(O37="G",B37,IF(AND(O37="N",N37&gt;F37),B37,
IF(AND(O37="N",N37&lt;=F37),J37,IF(O37="P",J37)))))</f>
        <v/>
      </c>
      <c r="K38" s="58" t="str">
        <f aca="false">IF(L37="","",
IF(O37="G",C37,
IF(AND(O37="N",N37&gt;F37),C37, 
IF(AND(O37="N",N37&lt;=F37),K37,
IF(O37="P",K37)))))</f>
        <v/>
      </c>
      <c r="L38" s="32"/>
      <c r="M38" s="59" t="str">
        <f aca="false">IF(ISNUMBER(E38),E38,"")</f>
        <v/>
      </c>
      <c r="N38" s="32"/>
      <c r="O38" s="60" t="str">
        <f aca="false">IF(L38="","",IF(G38="P","G",IF(G38="G","P","N")))</f>
        <v/>
      </c>
      <c r="P38" s="59" t="str">
        <f aca="false">IF(O38="","",IF(O38="G",3,IF(O38="N",2,1)))</f>
        <v/>
      </c>
      <c r="Q38" s="61" t="str">
        <f aca="false">IF(ISNUMBER(M38),L38/M38,"")</f>
        <v/>
      </c>
      <c r="R38" s="29"/>
    </row>
    <row r="39" customFormat="false" ht="24.75" hidden="false" customHeight="true" outlineLevel="0" collapsed="false">
      <c r="A39" s="29"/>
      <c r="B39" s="62" t="str">
        <f aca="false">IF(OR(B37="",C37="",J37="",K37=""),"", 
IF(AND(B37=B32,C37=C32,J37=B34,K37=C34),B33, 
IF(AND(B37=B32,C37=C32,J37=B33,K37=C33),B34,B32)))</f>
        <v/>
      </c>
      <c r="C39" s="63" t="str">
        <f aca="false">IF(OR(B37="",C37="",J37="",K37=""),"",  
IF(AND(B37=B32,C37=C32,J37=B34,K37=C34),C33, 
IF(AND(B37=B32,C37=C32,J37=B33,K37=C33),C34,C32)))</f>
        <v/>
      </c>
      <c r="D39" s="40"/>
      <c r="E39" s="40"/>
      <c r="F39" s="40"/>
      <c r="G39" s="64" t="str">
        <f aca="false">IF(L39="","",IF(D39&gt;L39,"G",IF(D39&lt;L39,"P","N")))</f>
        <v/>
      </c>
      <c r="H39" s="41" t="str">
        <f aca="false">IF(G39="","",IF(G39="G",3,IF(G39="N",2,1)))</f>
        <v/>
      </c>
      <c r="I39" s="65" t="str">
        <f aca="false">IF(ISNUMBER(E39),D39/E39,"")</f>
        <v/>
      </c>
      <c r="J39" s="66" t="str">
        <f aca="false">IF(J38="","",IF(AND(J38=B37,K38=C37),J37,B37))</f>
        <v/>
      </c>
      <c r="K39" s="67" t="str">
        <f aca="false">IF(K38="","",IF(AND(J38=B37,K38=C37),K37,C37))</f>
        <v/>
      </c>
      <c r="L39" s="40"/>
      <c r="M39" s="59" t="str">
        <f aca="false">IF(ISNUMBER(E39),E39,"")</f>
        <v/>
      </c>
      <c r="N39" s="32"/>
      <c r="O39" s="68" t="str">
        <f aca="false">IF(L39="","",IF(G39="P","G",IF(G39="G","P","N")))</f>
        <v/>
      </c>
      <c r="P39" s="69" t="str">
        <f aca="false">IF(O39="","",IF(O39="G",3,IF(O39="N",2,1)))</f>
        <v/>
      </c>
      <c r="Q39" s="70" t="str">
        <f aca="false">IF(ISNUMBER(M39),L39/M39,"")</f>
        <v/>
      </c>
      <c r="R39" s="29"/>
    </row>
    <row r="40" customFormat="false" ht="24.65" hidden="false" customHeight="true" outlineLevel="0" collapsed="false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customFormat="false" ht="24.75" hidden="false" customHeight="true" outlineLevel="0" collapsed="false">
      <c r="A41" s="3"/>
      <c r="B41" s="17" t="s">
        <v>22</v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3"/>
    </row>
    <row r="42" s="27" customFormat="true" ht="9.75" hidden="false" customHeight="true" outlineLevel="0" collapsed="false">
      <c r="A42" s="3"/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20"/>
      <c r="R42" s="3"/>
    </row>
    <row r="43" s="36" customFormat="true" ht="28.35" hidden="false" customHeight="true" outlineLevel="0" collapsed="false">
      <c r="A43" s="21"/>
      <c r="B43" s="22" t="s">
        <v>8</v>
      </c>
      <c r="C43" s="23" t="s">
        <v>9</v>
      </c>
      <c r="D43" s="23" t="s">
        <v>10</v>
      </c>
      <c r="E43" s="23"/>
      <c r="F43" s="23"/>
      <c r="G43" s="24" t="s">
        <v>11</v>
      </c>
      <c r="H43" s="25" t="s">
        <v>12</v>
      </c>
      <c r="I43" s="25"/>
      <c r="J43" s="1"/>
      <c r="K43" s="26"/>
      <c r="L43" s="26"/>
      <c r="M43" s="26"/>
      <c r="N43" s="26"/>
      <c r="O43" s="27"/>
      <c r="P43" s="27"/>
      <c r="Q43" s="28"/>
      <c r="R43" s="21"/>
    </row>
    <row r="44" s="36" customFormat="true" ht="24.75" hidden="false" customHeight="true" outlineLevel="0" collapsed="false">
      <c r="A44" s="29"/>
      <c r="B44" s="30"/>
      <c r="C44" s="31"/>
      <c r="D44" s="32"/>
      <c r="E44" s="32"/>
      <c r="F44" s="32"/>
      <c r="G44" s="33" t="str">
        <f aca="false">IF(H51="","",
IF(AND(B44=B50,C44=C50,B44=B51,C44=C51),SUM(H50,H51), 
IF(AND(B44=B49,C44=C49,B44=J50,C44=K50),SUM(H49,P50),
 IF(AND(B44=B49,C44=C49,B44=J51,C44=K51),SUM(H49,P51),
 IF(AND(B44=J49,C44=K49,B44=J50,C44=K50),SUM(P49,P50), 
IF(AND(B44=J49,C44=K49,B44=J51,C44=K51),SUM(P49,P51)))))))</f>
        <v/>
      </c>
      <c r="H44" s="34" t="str">
        <f aca="false">IF(I51="","", 
IF(AND(B44=B50,C44=C50,B44=B51,C44=C51),(D50+D51)/(E50+E51), 
IF(AND(B44=B49,C44=C49,B44=J50,C44=K50),(D49+L50)/(E49+M50), 
IF(AND(B44=B49,C44=C49,B44=J51,C44=K51),(D49+L51)/(E49+M51), 
IF(AND(B44=J49,C44=K49,B44=J50,C44=K50),(L49+L50)/(M49+M50), 
IF(AND(B44=J49,C44=K49,B44=J51,C44=K51),(L49+L51)/(M49+M51)))))))</f>
        <v/>
      </c>
      <c r="I44" s="34"/>
      <c r="J44" s="1"/>
      <c r="K44" s="35"/>
      <c r="L44" s="35"/>
      <c r="M44" s="35"/>
      <c r="N44" s="35"/>
      <c r="Q44" s="37"/>
      <c r="R44" s="29"/>
    </row>
    <row r="45" s="36" customFormat="true" ht="24.75" hidden="false" customHeight="true" outlineLevel="0" collapsed="false">
      <c r="A45" s="29"/>
      <c r="B45" s="30"/>
      <c r="C45" s="31"/>
      <c r="D45" s="32"/>
      <c r="E45" s="32"/>
      <c r="F45" s="32"/>
      <c r="G45" s="33" t="str">
        <f aca="false">IF(H51="","", 
IF(AND(B45=B50,C45=C50,B45=B51,C45=C51),SUM(H50,H51),  
IF(AND(B45=B49,C45=C49,B45=J50,C45=K50),SUM(H49,P50),  
IF(AND(B45=B49,C45=C49,B45=J51,C45=K51),SUM(H49,P51),  
IF(AND(B45=J49,C45=K49,B45=J50,C45=K50),SUM(P49,P50),  
IF(AND(B45=J49,C45=K49,B45=J51,C45=K51),SUM(P49,P51)))))))</f>
        <v/>
      </c>
      <c r="H45" s="34" t="str">
        <f aca="false">IF(I51="","", 
IF(AND(B45=B50,C45=C50,B45=B51,C45=C51),(D50+D51)/(E50+E51), 
IF(AND(B45=B49,C45=C49,B45=J50,C45=K50),(D49+L50)/(E49+M50), 
IF(AND(B45=B49,C45=C49,B45=J51,C45=K51),(D49+L51)/(E49+M51),
IF(AND(B45=J49,C45=K49,B45=J50,C45=K50),(L49+L50)/(M49+M50),  
IF(AND(B45=J49,C45=K49,B45=J51,C45=K51),(L49+L51)/(M49+M51)))))))</f>
        <v/>
      </c>
      <c r="I45" s="34"/>
      <c r="J45" s="1"/>
      <c r="K45" s="35"/>
      <c r="L45" s="35"/>
      <c r="M45" s="35"/>
      <c r="N45" s="35"/>
      <c r="Q45" s="37"/>
      <c r="R45" s="29"/>
    </row>
    <row r="46" customFormat="false" ht="24.75" hidden="false" customHeight="true" outlineLevel="0" collapsed="false">
      <c r="A46" s="29"/>
      <c r="B46" s="38"/>
      <c r="C46" s="39"/>
      <c r="D46" s="40"/>
      <c r="E46" s="40"/>
      <c r="F46" s="40"/>
      <c r="G46" s="41" t="str">
        <f aca="false">IF(H51="","", 
IF(AND(B46=B50,C46=C50,B46=B51,C46=C51),SUM(H50,H51),  
IF(AND(B46=B49,C46=C49,B46=J50,C46=K50),SUM(H49,P50),  
IF(AND(B46=B49,C46=C49,B46=J51,C46=K51),SUM(H49,P51),  
IF(AND(B46=J49,C46=K49,B46=J50,C46=K50),SUM(P49,P50),  
IF(AND(B46=J49,C46=K49,B46=J51,C46=K51),SUM(P49,P51)))))))</f>
        <v/>
      </c>
      <c r="H46" s="34" t="str">
        <f aca="false">IF(I51="","",  
IF(AND(B46=B50,C46=C50,B46=B51,C46=C51),(D50+D51)/(E50+E51),  
IF(AND(B46=B49,C46=C49,B46=J50,C46=K50),(D49+L50)/(E49+M50),  
IF(AND(B46=B49,C46=C49,B46=J51,C46=K51),(D49+L51)/(E49+M51), 
IF(AND(B46=J49,C46=K49,B46=J50,C46=K50),(L49+L50)/(M49+M50),   
IF(AND(B46=J49,C46=K49,B46=J51,C46=K51),(L49+L51)/(M49+M51)))))))</f>
        <v/>
      </c>
      <c r="I46" s="34"/>
      <c r="K46" s="35"/>
      <c r="L46" s="35"/>
      <c r="M46" s="35"/>
      <c r="N46" s="35"/>
      <c r="O46" s="36"/>
      <c r="P46" s="36"/>
      <c r="Q46" s="37"/>
      <c r="R46" s="29"/>
    </row>
    <row r="47" customFormat="false" ht="9.75" hidden="false" customHeight="true" outlineLevel="0" collapsed="false">
      <c r="A47" s="3"/>
      <c r="B47" s="42"/>
      <c r="D47" s="43"/>
      <c r="E47" s="43"/>
      <c r="F47" s="43"/>
      <c r="J47" s="43"/>
      <c r="K47" s="43"/>
      <c r="L47" s="43"/>
      <c r="M47" s="26"/>
      <c r="Q47" s="44"/>
      <c r="R47" s="3"/>
    </row>
    <row r="48" s="36" customFormat="true" ht="28.35" hidden="false" customHeight="true" outlineLevel="0" collapsed="false">
      <c r="A48" s="3"/>
      <c r="B48" s="45" t="s">
        <v>13</v>
      </c>
      <c r="C48" s="45"/>
      <c r="D48" s="46" t="s">
        <v>14</v>
      </c>
      <c r="E48" s="46" t="s">
        <v>15</v>
      </c>
      <c r="F48" s="46" t="s">
        <v>16</v>
      </c>
      <c r="G48" s="47" t="s">
        <v>17</v>
      </c>
      <c r="H48" s="47" t="s">
        <v>11</v>
      </c>
      <c r="I48" s="48" t="s">
        <v>18</v>
      </c>
      <c r="J48" s="49" t="s">
        <v>19</v>
      </c>
      <c r="K48" s="49"/>
      <c r="L48" s="50" t="s">
        <v>14</v>
      </c>
      <c r="M48" s="50" t="s">
        <v>15</v>
      </c>
      <c r="N48" s="50" t="s">
        <v>16</v>
      </c>
      <c r="O48" s="51" t="s">
        <v>17</v>
      </c>
      <c r="P48" s="51" t="s">
        <v>11</v>
      </c>
      <c r="Q48" s="52" t="s">
        <v>18</v>
      </c>
      <c r="R48" s="3"/>
    </row>
    <row r="49" s="36" customFormat="true" ht="24.75" hidden="false" customHeight="true" outlineLevel="0" collapsed="false">
      <c r="A49" s="29"/>
      <c r="B49" s="53" t="str">
        <f aca="false">IF(OR(B44="",B45="",B46="",D44="",D45="",D46=""),"",
IF(OR(AND(D44=D46,D44&lt;&gt;D45),AND(D44=D45,D44&lt;&gt;D46)),B44,B45))</f>
        <v/>
      </c>
      <c r="C49" s="54" t="str">
        <f aca="false">IF(OR(B44="",B45="",B46="",D44="",D45="",D46=""),"", IF(OR(AND(D44=D46,D44&lt;&gt;D45),AND(D44=D45,D44&lt;&gt;D46)),C44,C45))</f>
        <v/>
      </c>
      <c r="D49" s="32"/>
      <c r="E49" s="32"/>
      <c r="F49" s="32"/>
      <c r="G49" s="55" t="str">
        <f aca="false">IF(L49="","",IF(D49&gt;L49,"G",IF(D49&lt;L49,"P","N")))</f>
        <v/>
      </c>
      <c r="H49" s="33" t="str">
        <f aca="false">IF(G49="","",IF(G49="G",3,IF(G49="N",2,1)))</f>
        <v/>
      </c>
      <c r="I49" s="56" t="str">
        <f aca="false">IF(ISNUMBER(E49),D49/E49,"")</f>
        <v/>
      </c>
      <c r="J49" s="57" t="str">
        <f aca="false">IF(OR(B44="",B45="",B46="",D44="",D45="",D46=""),"", 
IF(AND(D44=D45,D44&lt;&gt;D46),B45,B46))</f>
        <v/>
      </c>
      <c r="K49" s="58" t="str">
        <f aca="false">IF(OR(B44="",B45="",B46="",D44="",D45="",D46=""),"", 
IF(AND(D44=D45,D44&lt;&gt;D46),C45,C46))</f>
        <v/>
      </c>
      <c r="L49" s="32"/>
      <c r="M49" s="59" t="str">
        <f aca="false">IF(ISNUMBER(E49),E49,"")</f>
        <v/>
      </c>
      <c r="N49" s="32"/>
      <c r="O49" s="60" t="str">
        <f aca="false">IF(L49="","",IF(G49="P","G",IF(G49="G","P","N")))</f>
        <v/>
      </c>
      <c r="P49" s="59" t="str">
        <f aca="false">IF(O49="","",IF(O49="G",3,IF(O49="N",2,1)))</f>
        <v/>
      </c>
      <c r="Q49" s="61" t="str">
        <f aca="false">IF(ISNUMBER(M49),L49/M49,"")</f>
        <v/>
      </c>
      <c r="R49" s="29"/>
    </row>
    <row r="50" s="36" customFormat="true" ht="24.75" hidden="false" customHeight="true" outlineLevel="0" collapsed="false">
      <c r="A50" s="29"/>
      <c r="B50" s="53" t="str">
        <f aca="false">IF(OR(B49="",C49="",J49="",K49=""),"",
IF(AND(B49=B44,C49=C44,J49=B46,K49=C46),B45,
IF(AND(B49=B44,C49=C44,J49=B45,K49=C45),B46,B44)))</f>
        <v/>
      </c>
      <c r="C50" s="54" t="str">
        <f aca="false">IF(OR(B49="",C49="",J49="",K49=""),"", 
IF(AND(B49=B44,C49=C44,J49=B46,K49=C46),C45,
 IF(AND(B49=B44,C49=C44,J49=B45,K49=C45),C46,C44)))</f>
        <v/>
      </c>
      <c r="D50" s="32"/>
      <c r="E50" s="32"/>
      <c r="F50" s="32"/>
      <c r="G50" s="55" t="str">
        <f aca="false">IF(L50="","",IF(D50&gt;L50,"G",IF(D50&lt;L50,"P","N")))</f>
        <v/>
      </c>
      <c r="H50" s="33" t="str">
        <f aca="false">IF(G50="","",IF(G50="G",3,IF(G50="N",2,1)))</f>
        <v/>
      </c>
      <c r="I50" s="56" t="str">
        <f aca="false">IF(ISNUMBER(E50),D50/E50,"")</f>
        <v/>
      </c>
      <c r="J50" s="57" t="str">
        <f aca="false">IF(L49="","",IF(O49="G",B49,IF(AND(O49="N",N49&gt;F49),B49,
IF(AND(O49="N",N49&lt;=F49),J49,IF(O49="P",J49)))))</f>
        <v/>
      </c>
      <c r="K50" s="58" t="str">
        <f aca="false">IF(L49="","",
IF(O49="G",C49,
IF(AND(O49="N",N49&gt;F49),C49, 
IF(AND(O49="N",N49&lt;=F49),K49,
IF(O49="P",K49)))))</f>
        <v/>
      </c>
      <c r="L50" s="32"/>
      <c r="M50" s="59" t="str">
        <f aca="false">IF(ISNUMBER(E50),E50,"")</f>
        <v/>
      </c>
      <c r="N50" s="32"/>
      <c r="O50" s="60" t="str">
        <f aca="false">IF(L50="","",IF(G50="P","G",IF(G50="G","P","N")))</f>
        <v/>
      </c>
      <c r="P50" s="59" t="str">
        <f aca="false">IF(O50="","",IF(O50="G",3,IF(O50="N",2,1)))</f>
        <v/>
      </c>
      <c r="Q50" s="61" t="str">
        <f aca="false">IF(ISNUMBER(M50),L50/M50,"")</f>
        <v/>
      </c>
      <c r="R50" s="29"/>
    </row>
    <row r="51" customFormat="false" ht="24.75" hidden="false" customHeight="true" outlineLevel="0" collapsed="false">
      <c r="A51" s="29"/>
      <c r="B51" s="62" t="str">
        <f aca="false">IF(OR(B49="",C49="",J49="",K49=""),"", 
IF(AND(B49=B44,C49=C44,J49=B46,K49=C46),B45, 
IF(AND(B49=B44,C49=C44,J49=B45,K49=C45),B46,B44)))</f>
        <v/>
      </c>
      <c r="C51" s="63" t="str">
        <f aca="false">IF(OR(B49="",C49="",J49="",K49=""),"",  
IF(AND(B49=B44,C49=C44,J49=B46,K49=C46),C45, 
IF(AND(B49=B44,C49=C44,J49=B45,K49=C45),C46,C44)))</f>
        <v/>
      </c>
      <c r="D51" s="40"/>
      <c r="E51" s="40"/>
      <c r="F51" s="40"/>
      <c r="G51" s="64" t="str">
        <f aca="false">IF(L51="","",IF(D51&gt;L51,"G",IF(D51&lt;L51,"P","N")))</f>
        <v/>
      </c>
      <c r="H51" s="41" t="str">
        <f aca="false">IF(G51="","",IF(G51="G",3,IF(G51="N",2,1)))</f>
        <v/>
      </c>
      <c r="I51" s="65" t="str">
        <f aca="false">IF(ISNUMBER(E51),D51/E51,"")</f>
        <v/>
      </c>
      <c r="J51" s="66" t="str">
        <f aca="false">IF(J50="","",IF(AND(J50=B49,K50=C49),J49,B49))</f>
        <v/>
      </c>
      <c r="K51" s="67" t="str">
        <f aca="false">IF(K50="","",IF(AND(J50=B49,K50=C49),K49,C49))</f>
        <v/>
      </c>
      <c r="L51" s="40"/>
      <c r="M51" s="59" t="str">
        <f aca="false">IF(ISNUMBER(E51),E51,"")</f>
        <v/>
      </c>
      <c r="N51" s="32"/>
      <c r="O51" s="68" t="str">
        <f aca="false">IF(L51="","",IF(G51="P","G",IF(G51="G","P","N")))</f>
        <v/>
      </c>
      <c r="P51" s="69" t="str">
        <f aca="false">IF(O51="","",IF(O51="G",3,IF(O51="N",2,1)))</f>
        <v/>
      </c>
      <c r="Q51" s="70" t="str">
        <f aca="false">IF(ISNUMBER(M51),L51/M51,"")</f>
        <v/>
      </c>
      <c r="R51" s="29"/>
    </row>
    <row r="52" customFormat="false" ht="24.65" hidden="false" customHeight="true" outlineLevel="0" collapsed="false">
      <c r="A52" s="3"/>
      <c r="B52" s="71"/>
      <c r="C52" s="72"/>
      <c r="D52" s="73"/>
      <c r="E52" s="74"/>
      <c r="F52" s="75"/>
      <c r="G52" s="76"/>
      <c r="H52" s="76"/>
      <c r="I52" s="77"/>
      <c r="J52" s="77"/>
      <c r="K52" s="77"/>
      <c r="L52" s="77"/>
      <c r="M52" s="77"/>
      <c r="N52" s="3"/>
      <c r="O52" s="3"/>
      <c r="P52" s="3"/>
      <c r="Q52" s="3"/>
      <c r="R52" s="3"/>
    </row>
    <row r="53" customFormat="false" ht="24.75" hidden="false" customHeight="true" outlineLevel="0" collapsed="false">
      <c r="A53" s="3"/>
      <c r="B53" s="17" t="s">
        <v>23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3"/>
    </row>
    <row r="54" s="36" customFormat="true" ht="9.75" hidden="false" customHeight="true" outlineLevel="0" collapsed="false">
      <c r="A54" s="3"/>
      <c r="B54" s="42"/>
      <c r="C54" s="1"/>
      <c r="D54" s="43"/>
      <c r="E54" s="43"/>
      <c r="F54" s="43"/>
      <c r="G54" s="1"/>
      <c r="H54" s="1"/>
      <c r="I54" s="1"/>
      <c r="J54" s="43"/>
      <c r="K54" s="43"/>
      <c r="L54" s="43"/>
      <c r="M54" s="26"/>
      <c r="N54" s="1"/>
      <c r="O54" s="1"/>
      <c r="P54" s="1"/>
      <c r="Q54" s="44"/>
      <c r="R54" s="3"/>
    </row>
    <row r="55" s="36" customFormat="true" ht="28.35" hidden="false" customHeight="true" outlineLevel="0" collapsed="false">
      <c r="A55" s="29"/>
      <c r="B55" s="22" t="s">
        <v>8</v>
      </c>
      <c r="C55" s="23" t="s">
        <v>9</v>
      </c>
      <c r="D55" s="23" t="s">
        <v>10</v>
      </c>
      <c r="E55" s="23"/>
      <c r="F55" s="23"/>
      <c r="G55" s="24" t="s">
        <v>11</v>
      </c>
      <c r="H55" s="25" t="s">
        <v>12</v>
      </c>
      <c r="I55" s="25"/>
      <c r="J55" s="1"/>
      <c r="K55" s="26"/>
      <c r="L55" s="26"/>
      <c r="M55" s="26"/>
      <c r="N55" s="26"/>
      <c r="O55" s="27"/>
      <c r="P55" s="27"/>
      <c r="Q55" s="28"/>
      <c r="R55" s="29"/>
    </row>
    <row r="56" s="36" customFormat="true" ht="24.75" hidden="false" customHeight="true" outlineLevel="0" collapsed="false">
      <c r="A56" s="29"/>
      <c r="B56" s="30"/>
      <c r="C56" s="31"/>
      <c r="D56" s="32"/>
      <c r="E56" s="32"/>
      <c r="F56" s="32"/>
      <c r="G56" s="33" t="str">
        <f aca="false">IF(H63="","",
IF(AND(B56=B62,C56=C62,B56=B63,C56=C63),SUM(H62,H63), 
IF(AND(B56=B61,C56=C61,B56=J62,C56=K62),SUM(H61,P62),
 IF(AND(B56=B61,C56=C61,B56=J63,C56=K63),SUM(H61,P63),
 IF(AND(B56=J61,C56=K61,B56=J62,C56=K62),SUM(P61,P62), 
IF(AND(B56=J61,C56=K61,B56=J63,C56=K63),SUM(P61,P63)))))))</f>
        <v/>
      </c>
      <c r="H56" s="34" t="str">
        <f aca="false">IF(I63="","", 
IF(AND(B56=B62,C56=C62,B56=B63,C56=C63),(D62+D63)/(E62+E63), 
IF(AND(B56=B61,C56=C61,B56=J62,C56=K62),(D61+L62)/(E61+M62), 
IF(AND(B56=B61,C56=C61,B56=J63,C56=K63),(D61+L63)/(E61+M63), 
IF(AND(B56=J61,C56=K61,B56=J62,C56=K62),(L61+L62)/(M61+M62), 
IF(AND(B56=J61,C56=K61,B56=J63,C56=K63),(L61+L63)/(M61+M63)))))))</f>
        <v/>
      </c>
      <c r="I56" s="34"/>
      <c r="J56" s="1"/>
      <c r="K56" s="35"/>
      <c r="L56" s="35"/>
      <c r="M56" s="35"/>
      <c r="N56" s="35"/>
      <c r="Q56" s="37"/>
      <c r="R56" s="29"/>
    </row>
    <row r="57" s="36" customFormat="true" ht="24.75" hidden="false" customHeight="true" outlineLevel="0" collapsed="false">
      <c r="A57" s="29"/>
      <c r="B57" s="30"/>
      <c r="C57" s="31"/>
      <c r="D57" s="32"/>
      <c r="E57" s="32"/>
      <c r="F57" s="32"/>
      <c r="G57" s="33" t="str">
        <f aca="false">IF(H63="","", 
IF(AND(B57=B62,C57=C62,B57=B63,C57=C63),SUM(H62,H63),  
IF(AND(B57=B61,C57=C61,B57=J62,C57=K62),SUM(H61,P62),  
IF(AND(B57=B61,C57=C61,B57=J63,C57=K63),SUM(H61,P63),  
IF(AND(B57=J61,C57=K61,B57=J62,C57=K62),SUM(P61,P62),  
IF(AND(B57=J61,C57=K61,B57=J63,C57=K63),SUM(P61,P63)))))))</f>
        <v/>
      </c>
      <c r="H57" s="34" t="str">
        <f aca="false">IF(I63="","", 
IF(AND(B57=B62,C57=C62,B57=B63,C57=C63),(D62+D63)/(E62+E63), 
IF(AND(B57=B61,C57=C61,B57=J62,C57=K62),(D61+L62)/(E61+M62), 
IF(AND(B57=B61,C57=C61,B57=J63,C57=K63),(D61+L63)/(E61+M63),
IF(AND(B57=J61,C57=K61,B57=J62,C57=K62),(L61+L62)/(M61+M62),  
IF(AND(B57=J61,C57=K61,B57=J63,C57=K63),(L61+L63)/(M61+M63)))))))</f>
        <v/>
      </c>
      <c r="I57" s="34"/>
      <c r="J57" s="1"/>
      <c r="K57" s="35"/>
      <c r="L57" s="35"/>
      <c r="M57" s="35"/>
      <c r="N57" s="35"/>
      <c r="Q57" s="37"/>
      <c r="R57" s="29"/>
    </row>
    <row r="58" customFormat="false" ht="24.75" hidden="false" customHeight="true" outlineLevel="0" collapsed="false">
      <c r="A58" s="29"/>
      <c r="B58" s="38"/>
      <c r="C58" s="39"/>
      <c r="D58" s="40"/>
      <c r="E58" s="40"/>
      <c r="F58" s="40"/>
      <c r="G58" s="41" t="str">
        <f aca="false">IF(H63="","", 
IF(AND(B58=B62,C58=C62,B58=B63,C58=C63),SUM(H62,H63),  
IF(AND(B58=B61,C58=C61,B58=J62,C58=K62),SUM(H61,P62),  
IF(AND(B58=B61,C58=C61,B58=J63,C58=K63),SUM(H61,P63),  
IF(AND(B58=J61,C58=K61,B58=J62,C58=K62),SUM(P61,P62),  
IF(AND(B58=J61,C58=K61,B58=J63,C58=K63),SUM(P61,P63)))))))</f>
        <v/>
      </c>
      <c r="H58" s="34" t="str">
        <f aca="false">IF(I63="","",  
IF(AND(B58=B62,C58=C62,B58=B63,C58=C63),(D62+D63)/(E62+E63),  
IF(AND(B58=B61,C58=C61,B58=J62,C58=K62),(D61+L62)/(E61+M62),  
IF(AND(B58=B61,C58=C61,B58=J63,C58=K63),(D61+L63)/(E61+M63), 
IF(AND(B58=J61,C58=K61,B58=J62,C58=K62),(L61+L62)/(M61+M62),   
IF(AND(B58=J61,C58=K61,B58=J63,C58=K63),(L61+L63)/(M61+M63)))))))</f>
        <v/>
      </c>
      <c r="I58" s="34"/>
      <c r="K58" s="35"/>
      <c r="L58" s="35"/>
      <c r="M58" s="35"/>
      <c r="N58" s="35"/>
      <c r="O58" s="36"/>
      <c r="P58" s="36"/>
      <c r="Q58" s="37"/>
      <c r="R58" s="29"/>
    </row>
    <row r="59" customFormat="false" ht="9.75" hidden="false" customHeight="true" outlineLevel="0" collapsed="false">
      <c r="A59" s="3"/>
      <c r="B59" s="42"/>
      <c r="D59" s="43"/>
      <c r="E59" s="43"/>
      <c r="F59" s="43"/>
      <c r="J59" s="43"/>
      <c r="K59" s="43"/>
      <c r="L59" s="43"/>
      <c r="M59" s="26"/>
      <c r="Q59" s="44"/>
      <c r="R59" s="3"/>
    </row>
    <row r="60" s="36" customFormat="true" ht="28.35" hidden="false" customHeight="true" outlineLevel="0" collapsed="false">
      <c r="A60" s="3"/>
      <c r="B60" s="45" t="s">
        <v>13</v>
      </c>
      <c r="C60" s="45"/>
      <c r="D60" s="46" t="s">
        <v>14</v>
      </c>
      <c r="E60" s="46" t="s">
        <v>15</v>
      </c>
      <c r="F60" s="46" t="s">
        <v>16</v>
      </c>
      <c r="G60" s="47" t="s">
        <v>17</v>
      </c>
      <c r="H60" s="47" t="s">
        <v>11</v>
      </c>
      <c r="I60" s="48" t="s">
        <v>18</v>
      </c>
      <c r="J60" s="49" t="s">
        <v>19</v>
      </c>
      <c r="K60" s="49"/>
      <c r="L60" s="50" t="s">
        <v>14</v>
      </c>
      <c r="M60" s="50" t="s">
        <v>15</v>
      </c>
      <c r="N60" s="50" t="s">
        <v>16</v>
      </c>
      <c r="O60" s="51" t="s">
        <v>17</v>
      </c>
      <c r="P60" s="51" t="s">
        <v>11</v>
      </c>
      <c r="Q60" s="52" t="s">
        <v>18</v>
      </c>
      <c r="R60" s="3"/>
    </row>
    <row r="61" s="36" customFormat="true" ht="24.75" hidden="false" customHeight="true" outlineLevel="0" collapsed="false">
      <c r="A61" s="29"/>
      <c r="B61" s="53" t="str">
        <f aca="false">IF(OR(B56="",B57="",B58="",D56="",D57="",D58=""),"",
IF(OR(AND(D56=D58,D56&lt;&gt;D57),AND(D56=D57,D56&lt;&gt;D58)),B56,B57))</f>
        <v/>
      </c>
      <c r="C61" s="54" t="str">
        <f aca="false">IF(OR(B56="",B57="",B58="",D56="",D57="",D58=""),"", IF(OR(AND(D56=D58,D56&lt;&gt;D57),AND(D56=D57,D56&lt;&gt;D58)),C56,C57))</f>
        <v/>
      </c>
      <c r="D61" s="32"/>
      <c r="E61" s="32"/>
      <c r="F61" s="32"/>
      <c r="G61" s="55" t="str">
        <f aca="false">IF(L61="","",IF(D61&gt;L61,"G",IF(D61&lt;L61,"P","N")))</f>
        <v/>
      </c>
      <c r="H61" s="33" t="str">
        <f aca="false">IF(G61="","",IF(G61="G",3,IF(G61="N",2,1)))</f>
        <v/>
      </c>
      <c r="I61" s="56" t="str">
        <f aca="false">IF(ISNUMBER(E61),D61/E61,"")</f>
        <v/>
      </c>
      <c r="J61" s="57" t="str">
        <f aca="false">IF(OR(B56="",B57="",B58="",D56="",D57="",D58=""),"", 
IF(AND(D56=D57,D56&lt;&gt;D58),B57,B58))</f>
        <v/>
      </c>
      <c r="K61" s="58" t="str">
        <f aca="false">IF(OR(B56="",B57="",B58="",D56="",D57="",D58=""),"", 
IF(AND(D56=D57,D56&lt;&gt;D58),C57,C58))</f>
        <v/>
      </c>
      <c r="L61" s="32"/>
      <c r="M61" s="59" t="str">
        <f aca="false">IF(ISNUMBER(E61),E61,"")</f>
        <v/>
      </c>
      <c r="N61" s="32"/>
      <c r="O61" s="60" t="str">
        <f aca="false">IF(L61="","",IF(G61="P","G",IF(G61="G","P","N")))</f>
        <v/>
      </c>
      <c r="P61" s="59" t="str">
        <f aca="false">IF(O61="","",IF(O61="G",3,IF(O61="N",2,1)))</f>
        <v/>
      </c>
      <c r="Q61" s="61" t="str">
        <f aca="false">IF(ISNUMBER(M61),L61/M61,"")</f>
        <v/>
      </c>
      <c r="R61" s="29"/>
    </row>
    <row r="62" s="36" customFormat="true" ht="24.75" hidden="false" customHeight="true" outlineLevel="0" collapsed="false">
      <c r="A62" s="29"/>
      <c r="B62" s="53" t="str">
        <f aca="false">IF(OR(B61="",C61="",J61="",K61=""),"",
IF(AND(B61=B56,C61=C56,J61=B58,K61=C58),B57,
IF(AND(B61=B56,C61=C56,J61=B57,K61=C57),B58,B56)))</f>
        <v/>
      </c>
      <c r="C62" s="54" t="str">
        <f aca="false">IF(OR(B61="",C61="",J61="",K61=""),"", 
IF(AND(B61=B56,C61=C56,J61=B58,K61=C58),C57,
 IF(AND(B61=B56,C61=C56,J61=B57,K61=C57),C58,C56)))</f>
        <v/>
      </c>
      <c r="D62" s="32"/>
      <c r="E62" s="32"/>
      <c r="F62" s="32"/>
      <c r="G62" s="55" t="str">
        <f aca="false">IF(L62="","",IF(D62&gt;L62,"G",IF(D62&lt;L62,"P","N")))</f>
        <v/>
      </c>
      <c r="H62" s="33" t="str">
        <f aca="false">IF(G62="","",IF(G62="G",3,IF(G62="N",2,1)))</f>
        <v/>
      </c>
      <c r="I62" s="56" t="str">
        <f aca="false">IF(ISNUMBER(E62),D62/E62,"")</f>
        <v/>
      </c>
      <c r="J62" s="57" t="str">
        <f aca="false">IF(L61="","",IF(O61="G",B61,IF(AND(O61="N",N61&gt;F61),B61,
IF(AND(O61="N",N61&lt;=F61),J61,IF(O61="P",J61)))))</f>
        <v/>
      </c>
      <c r="K62" s="58" t="str">
        <f aca="false">IF(L61="","",
IF(O61="G",C61,
IF(AND(O61="N",N61&gt;F61),C61, 
IF(AND(O61="N",N61&lt;=F61),K61,
IF(O61="P",K61)))))</f>
        <v/>
      </c>
      <c r="L62" s="32"/>
      <c r="M62" s="59" t="str">
        <f aca="false">IF(ISNUMBER(E62),E62,"")</f>
        <v/>
      </c>
      <c r="N62" s="32"/>
      <c r="O62" s="60" t="str">
        <f aca="false">IF(L62="","",IF(G62="P","G",IF(G62="G","P","N")))</f>
        <v/>
      </c>
      <c r="P62" s="59" t="str">
        <f aca="false">IF(O62="","",IF(O62="G",3,IF(O62="N",2,1)))</f>
        <v/>
      </c>
      <c r="Q62" s="61" t="str">
        <f aca="false">IF(ISNUMBER(M62),L62/M62,"")</f>
        <v/>
      </c>
      <c r="R62" s="29"/>
    </row>
    <row r="63" customFormat="false" ht="24.75" hidden="false" customHeight="true" outlineLevel="0" collapsed="false">
      <c r="A63" s="29"/>
      <c r="B63" s="62" t="str">
        <f aca="false">IF(OR(B61="",C61="",J61="",K61=""),"", 
IF(AND(B61=B56,C61=C56,J61=B58,K61=C58),B57, 
IF(AND(B61=B56,C61=C56,J61=B57,K61=C57),B58,B56)))</f>
        <v/>
      </c>
      <c r="C63" s="63" t="str">
        <f aca="false">IF(OR(B61="",C61="",J61="",K61=""),"",  
IF(AND(B61=B56,C61=C56,J61=B58,K61=C58),C57, 
IF(AND(B61=B56,C61=C56,J61=B57,K61=C57),C58,C56)))</f>
        <v/>
      </c>
      <c r="D63" s="40"/>
      <c r="E63" s="40"/>
      <c r="F63" s="40"/>
      <c r="G63" s="64" t="str">
        <f aca="false">IF(L63="","",IF(D63&gt;L63,"G",IF(D63&lt;L63,"P","N")))</f>
        <v/>
      </c>
      <c r="H63" s="41" t="str">
        <f aca="false">IF(G63="","",IF(G63="G",3,IF(G63="N",2,1)))</f>
        <v/>
      </c>
      <c r="I63" s="65" t="str">
        <f aca="false">IF(ISNUMBER(E63),D63/E63,"")</f>
        <v/>
      </c>
      <c r="J63" s="66" t="str">
        <f aca="false">IF(J62="","",IF(AND(J62=B61,K62=C61),J61,B61))</f>
        <v/>
      </c>
      <c r="K63" s="67" t="str">
        <f aca="false">IF(K62="","",IF(AND(J62=B61,K62=C61),K61,C61))</f>
        <v/>
      </c>
      <c r="L63" s="40"/>
      <c r="M63" s="59" t="str">
        <f aca="false">IF(ISNUMBER(E63),E63,"")</f>
        <v/>
      </c>
      <c r="N63" s="32"/>
      <c r="O63" s="68" t="str">
        <f aca="false">IF(L63="","",IF(G63="P","G",IF(G63="G","P","N")))</f>
        <v/>
      </c>
      <c r="P63" s="69" t="str">
        <f aca="false">IF(O63="","",IF(O63="G",3,IF(O63="N",2,1)))</f>
        <v/>
      </c>
      <c r="Q63" s="70" t="str">
        <f aca="false">IF(ISNUMBER(M63),L63/M63,"")</f>
        <v/>
      </c>
      <c r="R63" s="29"/>
    </row>
    <row r="64" customFormat="false" ht="24.75" hidden="false" customHeight="true" outlineLevel="0" collapsed="false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customFormat="false" ht="24.75" hidden="false" customHeight="true" outlineLevel="0" collapsed="false">
      <c r="A65" s="3"/>
      <c r="B65" s="17" t="s">
        <v>24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3"/>
    </row>
    <row r="66" s="27" customFormat="true" ht="9.75" hidden="false" customHeight="true" outlineLevel="0" collapsed="false">
      <c r="A66" s="3"/>
      <c r="B66" s="42"/>
      <c r="C66" s="1"/>
      <c r="D66" s="43"/>
      <c r="E66" s="43"/>
      <c r="F66" s="43"/>
      <c r="G66" s="1"/>
      <c r="H66" s="1"/>
      <c r="I66" s="1"/>
      <c r="J66" s="43"/>
      <c r="K66" s="43"/>
      <c r="L66" s="43"/>
      <c r="M66" s="26"/>
      <c r="N66" s="1"/>
      <c r="O66" s="1"/>
      <c r="P66" s="1"/>
      <c r="Q66" s="44"/>
      <c r="R66" s="3"/>
    </row>
    <row r="67" s="36" customFormat="true" ht="28.35" hidden="false" customHeight="true" outlineLevel="0" collapsed="false">
      <c r="A67" s="21"/>
      <c r="B67" s="22" t="s">
        <v>8</v>
      </c>
      <c r="C67" s="23" t="s">
        <v>9</v>
      </c>
      <c r="D67" s="23" t="s">
        <v>10</v>
      </c>
      <c r="E67" s="23"/>
      <c r="F67" s="23"/>
      <c r="G67" s="24" t="s">
        <v>11</v>
      </c>
      <c r="H67" s="25" t="s">
        <v>12</v>
      </c>
      <c r="I67" s="25"/>
      <c r="J67" s="1"/>
      <c r="K67" s="26"/>
      <c r="L67" s="26"/>
      <c r="M67" s="26"/>
      <c r="N67" s="26"/>
      <c r="O67" s="27"/>
      <c r="P67" s="27"/>
      <c r="Q67" s="28"/>
      <c r="R67" s="21"/>
    </row>
    <row r="68" s="36" customFormat="true" ht="24.75" hidden="false" customHeight="true" outlineLevel="0" collapsed="false">
      <c r="A68" s="29"/>
      <c r="B68" s="30"/>
      <c r="C68" s="31"/>
      <c r="D68" s="32"/>
      <c r="E68" s="32"/>
      <c r="F68" s="32"/>
      <c r="G68" s="33" t="str">
        <f aca="false">IF(H75="","",
IF(AND(B68=B74,C68=C74,B68=B75,C68=C75),SUM(H74,H75), 
IF(AND(B68=B73,C68=C73,B68=J74,C68=K74),SUM(H73,P74),
 IF(AND(B68=B73,C68=C73,B68=J75,C68=K75),SUM(H73,P75),
 IF(AND(B68=J73,C68=K73,B68=J74,C68=K74),SUM(P73,P74), 
IF(AND(B68=J73,C68=K73,B68=J75,C68=K75),SUM(P73,P75)))))))</f>
        <v/>
      </c>
      <c r="H68" s="34" t="str">
        <f aca="false">IF(I75="","", 
IF(AND(B68=B74,C68=C74,B68=B75,C68=C75),(D74+D75)/(E74+E75), 
IF(AND(B68=B73,C68=C73,B68=J74,C68=K74),(D73+L74)/(E73+M74), 
IF(AND(B68=B73,C68=C73,B68=J75,C68=K75),(D73+L75)/(E73+M75), 
IF(AND(B68=J73,C68=K73,B68=J74,C68=K74),(L73+L74)/(M73+M74), 
IF(AND(B68=J73,C68=K73,B68=J75,C68=K75),(L73+L75)/(M73+M75)))))))</f>
        <v/>
      </c>
      <c r="I68" s="34"/>
      <c r="J68" s="1"/>
      <c r="K68" s="35"/>
      <c r="L68" s="35"/>
      <c r="M68" s="35"/>
      <c r="N68" s="35"/>
      <c r="Q68" s="37"/>
      <c r="R68" s="29"/>
    </row>
    <row r="69" s="36" customFormat="true" ht="24.75" hidden="false" customHeight="true" outlineLevel="0" collapsed="false">
      <c r="A69" s="29"/>
      <c r="B69" s="30"/>
      <c r="C69" s="31"/>
      <c r="D69" s="32"/>
      <c r="E69" s="32"/>
      <c r="F69" s="32"/>
      <c r="G69" s="33" t="str">
        <f aca="false">IF(H75="","", 
IF(AND(B69=B74,C69=C74,B69=B75,C69=C75),SUM(H74,H75),  
IF(AND(B69=B73,C69=C73,B69=J74,C69=K74),SUM(H73,P74),  
IF(AND(B69=B73,C69=C73,B69=J75,C69=K75),SUM(H73,P75),  
IF(AND(B69=J73,C69=K73,B69=J74,C69=K74),SUM(P73,P74),  
IF(AND(B69=J73,C69=K73,B69=J75,C69=K75),SUM(P73,P75)))))))</f>
        <v/>
      </c>
      <c r="H69" s="34" t="str">
        <f aca="false">IF(I75="","", 
IF(AND(B69=B74,C69=C74,B69=B75,C69=C75),(D74+D75)/(E74+E75), 
IF(AND(B69=B73,C69=C73,B69=J74,C69=K74),(D73+L74)/(E73+M74), 
IF(AND(B69=B73,C69=C73,B69=J75,C69=K75),(D73+L75)/(E73+M75),
IF(AND(B69=J73,C69=K73,B69=J74,C69=K74),(L73+L74)/(M73+M74),  
IF(AND(B69=J73,C69=K73,B69=J75,C69=K75),(L73+L75)/(M73+M75)))))))</f>
        <v/>
      </c>
      <c r="I69" s="34"/>
      <c r="J69" s="1"/>
      <c r="K69" s="35"/>
      <c r="L69" s="35"/>
      <c r="M69" s="35"/>
      <c r="N69" s="35"/>
      <c r="Q69" s="37"/>
      <c r="R69" s="29"/>
    </row>
    <row r="70" customFormat="false" ht="24.75" hidden="false" customHeight="true" outlineLevel="0" collapsed="false">
      <c r="A70" s="29"/>
      <c r="B70" s="38"/>
      <c r="C70" s="39"/>
      <c r="D70" s="40"/>
      <c r="E70" s="40"/>
      <c r="F70" s="40"/>
      <c r="G70" s="41" t="str">
        <f aca="false">IF(H75="","", 
IF(AND(B70=B74,C70=C74,B70=B75,C70=C75),SUM(H74,H75),  
IF(AND(B70=B73,C70=C73,B70=J74,C70=K74),SUM(H73,P74),  
IF(AND(B70=B73,C70=C73,B70=J75,C70=K75),SUM(H73,P75),  
IF(AND(B70=J73,C70=K73,B70=J74,C70=K74),SUM(P73,P74),  
IF(AND(B70=J73,C70=K73,B70=J75,C70=K75),SUM(P73,P75)))))))</f>
        <v/>
      </c>
      <c r="H70" s="34" t="str">
        <f aca="false">IF(I75="","",  
IF(AND(B70=B74,C70=C74,B70=B75,C70=C75),(D74+D75)/(E74+E75),  
IF(AND(B70=B73,C70=C73,B70=J74,C70=K74),(D73+L74)/(E73+M74),  
IF(AND(B70=B73,C70=C73,B70=J75,C70=K75),(D73+L75)/(E73+M75), 
IF(AND(B70=J73,C70=K73,B70=J74,C70=K74),(L73+L74)/(M73+M74),   
IF(AND(B70=J73,C70=K73,B70=J75,C70=K75),(L73+L75)/(M73+M75)))))))</f>
        <v/>
      </c>
      <c r="I70" s="34"/>
      <c r="K70" s="35"/>
      <c r="L70" s="35"/>
      <c r="M70" s="35"/>
      <c r="N70" s="35"/>
      <c r="O70" s="36"/>
      <c r="P70" s="36"/>
      <c r="Q70" s="37"/>
      <c r="R70" s="29"/>
    </row>
    <row r="71" customFormat="false" ht="9.75" hidden="false" customHeight="true" outlineLevel="0" collapsed="false">
      <c r="A71" s="3"/>
      <c r="B71" s="42"/>
      <c r="D71" s="43"/>
      <c r="E71" s="43"/>
      <c r="F71" s="43"/>
      <c r="J71" s="43"/>
      <c r="K71" s="43"/>
      <c r="L71" s="43"/>
      <c r="M71" s="26"/>
      <c r="Q71" s="44"/>
      <c r="R71" s="3"/>
    </row>
    <row r="72" s="36" customFormat="true" ht="28.35" hidden="false" customHeight="true" outlineLevel="0" collapsed="false">
      <c r="A72" s="3"/>
      <c r="B72" s="45" t="s">
        <v>13</v>
      </c>
      <c r="C72" s="45"/>
      <c r="D72" s="46" t="s">
        <v>14</v>
      </c>
      <c r="E72" s="46" t="s">
        <v>15</v>
      </c>
      <c r="F72" s="46" t="s">
        <v>16</v>
      </c>
      <c r="G72" s="47" t="s">
        <v>17</v>
      </c>
      <c r="H72" s="47" t="s">
        <v>11</v>
      </c>
      <c r="I72" s="48" t="s">
        <v>18</v>
      </c>
      <c r="J72" s="49" t="s">
        <v>19</v>
      </c>
      <c r="K72" s="49"/>
      <c r="L72" s="50" t="s">
        <v>14</v>
      </c>
      <c r="M72" s="50" t="s">
        <v>15</v>
      </c>
      <c r="N72" s="50" t="s">
        <v>16</v>
      </c>
      <c r="O72" s="51" t="s">
        <v>17</v>
      </c>
      <c r="P72" s="51" t="s">
        <v>11</v>
      </c>
      <c r="Q72" s="52" t="s">
        <v>18</v>
      </c>
      <c r="R72" s="3"/>
    </row>
    <row r="73" s="36" customFormat="true" ht="24.75" hidden="false" customHeight="true" outlineLevel="0" collapsed="false">
      <c r="A73" s="29"/>
      <c r="B73" s="53" t="str">
        <f aca="false">IF(OR(B68="",B69="",B70="",D68="",D69="",D70=""),"",
IF(OR(AND(D68=D70,D68&lt;&gt;D69),AND(D68=D69,D68&lt;&gt;D70)),B68,B69))</f>
        <v/>
      </c>
      <c r="C73" s="54" t="str">
        <f aca="false">IF(OR(B68="",B69="",B70="",D68="",D69="",D70=""),"", IF(OR(AND(D68=D70,D68&lt;&gt;D69),AND(D68=D69,D68&lt;&gt;D70)),C68,C69))</f>
        <v/>
      </c>
      <c r="D73" s="32"/>
      <c r="E73" s="32"/>
      <c r="F73" s="32"/>
      <c r="G73" s="55" t="str">
        <f aca="false">IF(L73="","",IF(D73&gt;L73,"G",IF(D73&lt;L73,"P","N")))</f>
        <v/>
      </c>
      <c r="H73" s="33" t="str">
        <f aca="false">IF(G73="","",IF(G73="G",3,IF(G73="N",2,1)))</f>
        <v/>
      </c>
      <c r="I73" s="56" t="str">
        <f aca="false">IF(ISNUMBER(E73),D73/E73,"")</f>
        <v/>
      </c>
      <c r="J73" s="57" t="str">
        <f aca="false">IF(OR(B68="",B69="",B70="",D68="",D69="",D70=""),"", 
IF(AND(D68=D69,D68&lt;&gt;D70),B69,B70))</f>
        <v/>
      </c>
      <c r="K73" s="58" t="str">
        <f aca="false">IF(OR(B68="",B69="",B70="",D68="",D69="",D70=""),"", 
IF(AND(D68=D69,D68&lt;&gt;D70),C69,C70))</f>
        <v/>
      </c>
      <c r="L73" s="32"/>
      <c r="M73" s="59" t="str">
        <f aca="false">IF(ISNUMBER(E73),E73,"")</f>
        <v/>
      </c>
      <c r="N73" s="32"/>
      <c r="O73" s="60" t="str">
        <f aca="false">IF(L73="","",IF(G73="P","G",IF(G73="G","P","N")))</f>
        <v/>
      </c>
      <c r="P73" s="59" t="str">
        <f aca="false">IF(O73="","",IF(O73="G",3,IF(O73="N",2,1)))</f>
        <v/>
      </c>
      <c r="Q73" s="61" t="str">
        <f aca="false">IF(ISNUMBER(M73),L73/M73,"")</f>
        <v/>
      </c>
      <c r="R73" s="29"/>
    </row>
    <row r="74" s="36" customFormat="true" ht="24.75" hidden="false" customHeight="true" outlineLevel="0" collapsed="false">
      <c r="A74" s="29"/>
      <c r="B74" s="53" t="str">
        <f aca="false">IF(OR(B73="",C73="",J73="",K73=""),"",
IF(AND(B73=B68,C73=C68,J73=B70,K73=C70),B69,
IF(AND(B73=B68,C73=C68,J73=B69,K73=C69),B70,B68)))</f>
        <v/>
      </c>
      <c r="C74" s="54" t="str">
        <f aca="false">IF(OR(B73="",C73="",J73="",K73=""),"", 
IF(AND(B73=B68,C73=C68,J73=B70,K73=C70),C69,
 IF(AND(B73=B68,C73=C68,J73=B69,K73=C69),C70,C68)))</f>
        <v/>
      </c>
      <c r="D74" s="32"/>
      <c r="E74" s="32"/>
      <c r="F74" s="32"/>
      <c r="G74" s="55" t="str">
        <f aca="false">IF(L74="","",IF(D74&gt;L74,"G",IF(D74&lt;L74,"P","N")))</f>
        <v/>
      </c>
      <c r="H74" s="33" t="str">
        <f aca="false">IF(G74="","",IF(G74="G",3,IF(G74="N",2,1)))</f>
        <v/>
      </c>
      <c r="I74" s="56" t="str">
        <f aca="false">IF(ISNUMBER(E74),D74/E74,"")</f>
        <v/>
      </c>
      <c r="J74" s="57" t="str">
        <f aca="false">IF(L73="","",IF(O73="G",B73,IF(AND(O73="N",N73&gt;F73),B73,
IF(AND(O73="N",N73&lt;=F73),J73,IF(O73="P",J73)))))</f>
        <v/>
      </c>
      <c r="K74" s="58" t="str">
        <f aca="false">IF(L73="","",
IF(O73="G",C73,
IF(AND(O73="N",N73&gt;F73),C73, 
IF(AND(O73="N",N73&lt;=F73),K73,
IF(O73="P",K73)))))</f>
        <v/>
      </c>
      <c r="L74" s="32"/>
      <c r="M74" s="59" t="str">
        <f aca="false">IF(ISNUMBER(E74),E74,"")</f>
        <v/>
      </c>
      <c r="N74" s="32"/>
      <c r="O74" s="60" t="str">
        <f aca="false">IF(L74="","",IF(G74="P","G",IF(G74="G","P","N")))</f>
        <v/>
      </c>
      <c r="P74" s="59" t="str">
        <f aca="false">IF(O74="","",IF(O74="G",3,IF(O74="N",2,1)))</f>
        <v/>
      </c>
      <c r="Q74" s="61" t="str">
        <f aca="false">IF(ISNUMBER(M74),L74/M74,"")</f>
        <v/>
      </c>
      <c r="R74" s="29"/>
    </row>
    <row r="75" customFormat="false" ht="24.75" hidden="false" customHeight="true" outlineLevel="0" collapsed="false">
      <c r="A75" s="29"/>
      <c r="B75" s="62" t="str">
        <f aca="false">IF(OR(B73="",C73="",J73="",K73=""),"", 
IF(AND(B73=B68,C73=C68,J73=B70,K73=C70),B69, 
IF(AND(B73=B68,C73=C68,J73=B69,K73=C69),B70,B68)))</f>
        <v/>
      </c>
      <c r="C75" s="63" t="str">
        <f aca="false">IF(OR(B73="",C73="",J73="",K73=""),"",  
IF(AND(B73=B68,C73=C68,J73=B70,K73=C70),C69, 
IF(AND(B73=B68,C73=C68,J73=B69,K73=C69),C70,C68)))</f>
        <v/>
      </c>
      <c r="D75" s="40"/>
      <c r="E75" s="40"/>
      <c r="F75" s="40"/>
      <c r="G75" s="64" t="str">
        <f aca="false">IF(L75="","",IF(D75&gt;L75,"G",IF(D75&lt;L75,"P","N")))</f>
        <v/>
      </c>
      <c r="H75" s="41" t="str">
        <f aca="false">IF(G75="","",IF(G75="G",3,IF(G75="N",2,1)))</f>
        <v/>
      </c>
      <c r="I75" s="65" t="str">
        <f aca="false">IF(ISNUMBER(E75),D75/E75,"")</f>
        <v/>
      </c>
      <c r="J75" s="66" t="str">
        <f aca="false">IF(J74="","",IF(AND(J74=B73,K74=C73),J73,B73))</f>
        <v/>
      </c>
      <c r="K75" s="67" t="str">
        <f aca="false">IF(K74="","",IF(AND(J74=B73,K74=C73),K73,C73))</f>
        <v/>
      </c>
      <c r="L75" s="40"/>
      <c r="M75" s="59" t="str">
        <f aca="false">IF(ISNUMBER(E75),E75,"")</f>
        <v/>
      </c>
      <c r="N75" s="32"/>
      <c r="O75" s="68" t="str">
        <f aca="false">IF(L75="","",IF(G75="P","G",IF(G75="G","P","N")))</f>
        <v/>
      </c>
      <c r="P75" s="69" t="str">
        <f aca="false">IF(O75="","",IF(O75="G",3,IF(O75="N",2,1)))</f>
        <v/>
      </c>
      <c r="Q75" s="70" t="str">
        <f aca="false">IF(ISNUMBER(M75),L75/M75,"")</f>
        <v/>
      </c>
      <c r="R75" s="29"/>
    </row>
    <row r="76" customFormat="false" ht="12.75" hidden="false" customHeight="true" outlineLevel="0" collapsed="false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1048576" customFormat="false" ht="12.8" hidden="false" customHeight="false" outlineLevel="0" collapsed="false"/>
  </sheetData>
  <sheetProtection sheet="true" objects="true" scenarios="true" selectLockedCells="true"/>
  <mergeCells count="91">
    <mergeCell ref="C2:D2"/>
    <mergeCell ref="G2:H2"/>
    <mergeCell ref="I2:J3"/>
    <mergeCell ref="C3:D3"/>
    <mergeCell ref="G3:H3"/>
    <mergeCell ref="B5:Q5"/>
    <mergeCell ref="D7:F7"/>
    <mergeCell ref="H7:I7"/>
    <mergeCell ref="D8:F8"/>
    <mergeCell ref="H8:I8"/>
    <mergeCell ref="D9:F9"/>
    <mergeCell ref="H9:I9"/>
    <mergeCell ref="D10:F10"/>
    <mergeCell ref="H10:I10"/>
    <mergeCell ref="D11:F11"/>
    <mergeCell ref="J11:L11"/>
    <mergeCell ref="B12:C12"/>
    <mergeCell ref="J12:K12"/>
    <mergeCell ref="B17:Q17"/>
    <mergeCell ref="D18:F18"/>
    <mergeCell ref="J18:L18"/>
    <mergeCell ref="D19:F19"/>
    <mergeCell ref="H19:I19"/>
    <mergeCell ref="D20:F20"/>
    <mergeCell ref="H20:I20"/>
    <mergeCell ref="D21:F21"/>
    <mergeCell ref="H21:I21"/>
    <mergeCell ref="D22:F22"/>
    <mergeCell ref="H22:I22"/>
    <mergeCell ref="D23:F23"/>
    <mergeCell ref="J23:L23"/>
    <mergeCell ref="B24:C24"/>
    <mergeCell ref="J24:K24"/>
    <mergeCell ref="B29:Q29"/>
    <mergeCell ref="D30:F30"/>
    <mergeCell ref="J30:L30"/>
    <mergeCell ref="D31:F31"/>
    <mergeCell ref="H31:I31"/>
    <mergeCell ref="D32:F32"/>
    <mergeCell ref="H32:I32"/>
    <mergeCell ref="D33:F33"/>
    <mergeCell ref="H33:I33"/>
    <mergeCell ref="D34:F34"/>
    <mergeCell ref="H34:I34"/>
    <mergeCell ref="D35:F35"/>
    <mergeCell ref="J35:L35"/>
    <mergeCell ref="B36:C36"/>
    <mergeCell ref="J36:K36"/>
    <mergeCell ref="B41:Q41"/>
    <mergeCell ref="D43:F43"/>
    <mergeCell ref="H43:I43"/>
    <mergeCell ref="D44:F44"/>
    <mergeCell ref="H44:I44"/>
    <mergeCell ref="D45:F45"/>
    <mergeCell ref="H45:I45"/>
    <mergeCell ref="D46:F46"/>
    <mergeCell ref="H46:I46"/>
    <mergeCell ref="D47:F47"/>
    <mergeCell ref="J47:L47"/>
    <mergeCell ref="B48:C48"/>
    <mergeCell ref="J48:K48"/>
    <mergeCell ref="B53:Q53"/>
    <mergeCell ref="D54:F54"/>
    <mergeCell ref="J54:L54"/>
    <mergeCell ref="D55:F55"/>
    <mergeCell ref="H55:I55"/>
    <mergeCell ref="D56:F56"/>
    <mergeCell ref="H56:I56"/>
    <mergeCell ref="D57:F57"/>
    <mergeCell ref="H57:I57"/>
    <mergeCell ref="D58:F58"/>
    <mergeCell ref="H58:I58"/>
    <mergeCell ref="D59:F59"/>
    <mergeCell ref="J59:L59"/>
    <mergeCell ref="B60:C60"/>
    <mergeCell ref="J60:K60"/>
    <mergeCell ref="B65:Q65"/>
    <mergeCell ref="D66:F66"/>
    <mergeCell ref="J66:L66"/>
    <mergeCell ref="D67:F67"/>
    <mergeCell ref="H67:I67"/>
    <mergeCell ref="D68:F68"/>
    <mergeCell ref="H68:I68"/>
    <mergeCell ref="D69:F69"/>
    <mergeCell ref="H69:I69"/>
    <mergeCell ref="D70:F70"/>
    <mergeCell ref="H70:I70"/>
    <mergeCell ref="D71:F71"/>
    <mergeCell ref="J71:L71"/>
    <mergeCell ref="B72:C72"/>
    <mergeCell ref="J72:K72"/>
  </mergeCells>
  <conditionalFormatting sqref="G13:G15 G25:G27 G37:G39 G49:G51 G61:G63 G73:G75">
    <cfRule type="cellIs" priority="2" operator="equal" aboveAverage="0" equalAverage="0" bottom="0" percent="0" rank="0" text="" dxfId="0">
      <formula>"P"</formula>
    </cfRule>
    <cfRule type="cellIs" priority="3" operator="equal" aboveAverage="0" equalAverage="0" bottom="0" percent="0" rank="0" text="" dxfId="1">
      <formula>"N"</formula>
    </cfRule>
    <cfRule type="cellIs" priority="4" operator="equal" aboveAverage="0" equalAverage="0" bottom="0" percent="0" rank="0" text="" dxfId="2">
      <formula>"G"</formula>
    </cfRule>
  </conditionalFormatting>
  <conditionalFormatting sqref="O13:O15 O25:O27 O37:O39 O49:O51 O61:O63 O73:O75">
    <cfRule type="cellIs" priority="5" operator="equal" aboveAverage="0" equalAverage="0" bottom="0" percent="0" rank="0" text="" dxfId="3">
      <formula>"P"</formula>
    </cfRule>
    <cfRule type="cellIs" priority="6" operator="equal" aboveAverage="0" equalAverage="0" bottom="0" percent="0" rank="0" text="" dxfId="4">
      <formula>"N"</formula>
    </cfRule>
    <cfRule type="cellIs" priority="7" operator="equal" aboveAverage="0" equalAverage="0" bottom="0" percent="0" rank="0" text="" dxfId="5">
      <formula>"G"</formula>
    </cfRule>
  </conditionalFormatting>
  <dataValidations count="6">
    <dataValidation allowBlank="true" errorStyle="stop" operator="equal" showDropDown="false" showErrorMessage="true" showInputMessage="true" sqref="C2:D2" type="list">
      <formula1>Menus!$H$2:$H$10</formula1>
      <formula2>0</formula2>
    </dataValidation>
    <dataValidation allowBlank="true" errorStyle="stop" operator="equal" showDropDown="false" showErrorMessage="true" showInputMessage="true" sqref="D3" type="list">
      <formula1>Menus!$B$2:$B$25</formula1>
      <formula2>0</formula2>
    </dataValidation>
    <dataValidation allowBlank="true" errorStyle="stop" operator="equal" showDropDown="false" showErrorMessage="true" showInputMessage="true" sqref="G3" type="list">
      <formula1>Menus!$J$2:$J$8</formula1>
      <formula2>0</formula2>
    </dataValidation>
    <dataValidation allowBlank="true" errorStyle="stop" operator="equal" showDropDown="false" showErrorMessage="true" showInputMessage="true" sqref="H3" type="list">
      <formula1>Menus!$J$2:$J$6</formula1>
      <formula2>0</formula2>
    </dataValidation>
    <dataValidation allowBlank="true" errorStyle="stop" operator="equal" showDropDown="false" showErrorMessage="true" showInputMessage="true" sqref="C3" type="list">
      <formula1>Menus!$D$2:$D$11</formula1>
      <formula2>0</formula2>
    </dataValidation>
    <dataValidation allowBlank="true" errorStyle="stop" operator="equal" showDropDown="false" showErrorMessage="true" showInputMessage="true" sqref="D8:F10 D20:F22 D32:F34 D44:F46 D56:F58 D68:F70" type="list">
      <formula1>Menus!$H$2:$H$10</formula1>
      <formula2>0</formula2>
    </dataValidation>
  </dataValidations>
  <printOptions headings="false" gridLines="false" gridLinesSet="true" horizontalCentered="true" verticalCentered="false"/>
  <pageMargins left="0.236111111111111" right="0.236111111111111" top="0.157638888888889" bottom="0.157638888888889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39" man="true" max="16383" min="0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1048576"/>
  <sheetViews>
    <sheetView showFormulas="false" showGridLines="false" showRowColHeaders="false" showZeros="true" rightToLeft="false" tabSelected="false" showOutlineSymbols="true" defaultGridColor="true" view="pageBreakPreview" topLeftCell="A1" colorId="64" zoomScale="55" zoomScaleNormal="90" zoomScalePageLayoutView="55" workbookViewId="0">
      <selection pane="topLeft" activeCell="C2" activeCellId="0" sqref="C2"/>
    </sheetView>
  </sheetViews>
  <sheetFormatPr defaultColWidth="11.43359375" defaultRowHeight="12.75" zeroHeight="false" outlineLevelRow="0" outlineLevelCol="0"/>
  <cols>
    <col collapsed="false" customWidth="true" hidden="false" outlineLevel="0" max="1" min="1" style="1" width="2.71"/>
    <col collapsed="false" customWidth="true" hidden="false" outlineLevel="0" max="2" min="2" style="1" width="25.71"/>
    <col collapsed="false" customWidth="true" hidden="false" outlineLevel="0" max="3" min="3" style="1" width="20.71"/>
    <col collapsed="false" customWidth="true" hidden="false" outlineLevel="0" max="6" min="4" style="1" width="9.57"/>
    <col collapsed="false" customWidth="true" hidden="false" outlineLevel="0" max="8" min="7" style="1" width="8.71"/>
    <col collapsed="false" customWidth="false" hidden="false" outlineLevel="0" max="9" min="9" style="1" width="11.44"/>
    <col collapsed="false" customWidth="true" hidden="false" outlineLevel="0" max="10" min="10" style="1" width="25.71"/>
    <col collapsed="false" customWidth="true" hidden="false" outlineLevel="0" max="11" min="11" style="1" width="20.71"/>
    <col collapsed="false" customWidth="true" hidden="false" outlineLevel="0" max="14" min="12" style="1" width="9.57"/>
    <col collapsed="false" customWidth="true" hidden="false" outlineLevel="0" max="16" min="15" style="1" width="8.71"/>
    <col collapsed="false" customWidth="false" hidden="false" outlineLevel="0" max="17" min="17" style="1" width="11.43"/>
    <col collapsed="false" customWidth="true" hidden="false" outlineLevel="0" max="18" min="18" style="1" width="2.3"/>
    <col collapsed="false" customWidth="false" hidden="false" outlineLevel="0" max="16384" min="19" style="1" width="11.43"/>
  </cols>
  <sheetData>
    <row r="1" customFormat="false" ht="12.75" hidden="false" customHeight="false" outlineLevel="0" collapsed="false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customFormat="false" ht="36" hidden="false" customHeight="true" outlineLevel="0" collapsed="false">
      <c r="A2" s="3"/>
      <c r="B2" s="4" t="s">
        <v>0</v>
      </c>
      <c r="C2" s="5"/>
      <c r="D2" s="5"/>
      <c r="F2" s="4" t="s">
        <v>1</v>
      </c>
      <c r="G2" s="5"/>
      <c r="H2" s="5"/>
      <c r="I2" s="6" t="s">
        <v>2</v>
      </c>
      <c r="J2" s="6"/>
      <c r="K2" s="4" t="s">
        <v>3</v>
      </c>
      <c r="L2" s="7" t="str">
        <f aca="false">IF($C$3="","",VLOOKUP($C$3,Menus!$D$1:$F$11,2,))</f>
        <v/>
      </c>
      <c r="R2" s="3"/>
    </row>
    <row r="3" customFormat="false" ht="36" hidden="false" customHeight="true" outlineLevel="0" collapsed="false">
      <c r="A3" s="3"/>
      <c r="B3" s="8" t="s">
        <v>4</v>
      </c>
      <c r="C3" s="9"/>
      <c r="D3" s="9"/>
      <c r="F3" s="4" t="s">
        <v>5</v>
      </c>
      <c r="G3" s="5"/>
      <c r="H3" s="5"/>
      <c r="I3" s="6"/>
      <c r="J3" s="6"/>
      <c r="K3" s="4" t="s">
        <v>6</v>
      </c>
      <c r="L3" s="7" t="str">
        <f aca="false">IF($C$3="","",VLOOKUP($C$3,Menus!$D$1:$F$11,3,))</f>
        <v/>
      </c>
      <c r="R3" s="3"/>
    </row>
    <row r="4" customFormat="false" ht="24.65" hidden="false" customHeight="true" outlineLevel="0" collapsed="false">
      <c r="A4" s="3"/>
      <c r="B4" s="10"/>
      <c r="C4" s="11"/>
      <c r="D4" s="12"/>
      <c r="E4" s="13"/>
      <c r="F4" s="14"/>
      <c r="G4" s="15"/>
      <c r="H4" s="15"/>
      <c r="I4" s="16"/>
      <c r="J4" s="16"/>
      <c r="K4" s="16"/>
      <c r="L4" s="16"/>
      <c r="M4" s="16"/>
      <c r="R4" s="3"/>
    </row>
    <row r="5" customFormat="false" ht="24.75" hidden="false" customHeight="true" outlineLevel="0" collapsed="false">
      <c r="A5" s="3"/>
      <c r="B5" s="17" t="s">
        <v>7</v>
      </c>
      <c r="C5" s="17"/>
      <c r="D5" s="17"/>
      <c r="E5" s="17"/>
      <c r="F5" s="17"/>
      <c r="G5" s="17"/>
      <c r="H5" s="17"/>
      <c r="I5" s="17"/>
      <c r="J5" s="17" t="s">
        <v>20</v>
      </c>
      <c r="K5" s="17"/>
      <c r="L5" s="17"/>
      <c r="M5" s="17"/>
      <c r="N5" s="17"/>
      <c r="O5" s="17"/>
      <c r="P5" s="17"/>
      <c r="Q5" s="17"/>
      <c r="R5" s="3"/>
    </row>
    <row r="6" customFormat="false" ht="9.75" hidden="false" customHeight="true" outlineLevel="0" collapsed="false">
      <c r="A6" s="3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20"/>
      <c r="R6" s="3"/>
    </row>
    <row r="7" s="27" customFormat="true" ht="28.35" hidden="false" customHeight="true" outlineLevel="0" collapsed="false">
      <c r="A7" s="21"/>
      <c r="B7" s="22" t="s">
        <v>8</v>
      </c>
      <c r="C7" s="23" t="s">
        <v>9</v>
      </c>
      <c r="D7" s="23" t="s">
        <v>10</v>
      </c>
      <c r="E7" s="23"/>
      <c r="F7" s="23"/>
      <c r="G7" s="24" t="s">
        <v>11</v>
      </c>
      <c r="H7" s="25" t="s">
        <v>12</v>
      </c>
      <c r="I7" s="25"/>
      <c r="J7" s="22" t="s">
        <v>8</v>
      </c>
      <c r="K7" s="23" t="s">
        <v>9</v>
      </c>
      <c r="L7" s="23" t="s">
        <v>10</v>
      </c>
      <c r="M7" s="23"/>
      <c r="N7" s="23"/>
      <c r="O7" s="24" t="s">
        <v>11</v>
      </c>
      <c r="P7" s="25" t="s">
        <v>12</v>
      </c>
      <c r="Q7" s="25"/>
      <c r="R7" s="21"/>
      <c r="S7" s="1"/>
      <c r="T7" s="1"/>
      <c r="U7" s="1"/>
    </row>
    <row r="8" s="36" customFormat="true" ht="24.75" hidden="false" customHeight="true" outlineLevel="0" collapsed="false">
      <c r="A8" s="29"/>
      <c r="B8" s="30"/>
      <c r="C8" s="31"/>
      <c r="D8" s="32"/>
      <c r="E8" s="32"/>
      <c r="F8" s="32"/>
      <c r="G8" s="33" t="str">
        <f aca="false">IF(ISNUMBER(H17),H15+H17,"")</f>
        <v/>
      </c>
      <c r="H8" s="34" t="str">
        <f aca="false">IF(ISNUMBER(I17),(D15+D17)/(E15+E17),"")</f>
        <v/>
      </c>
      <c r="I8" s="34"/>
      <c r="J8" s="30"/>
      <c r="K8" s="31"/>
      <c r="L8" s="32"/>
      <c r="M8" s="32"/>
      <c r="N8" s="32"/>
      <c r="O8" s="59" t="str">
        <f aca="false">IF(P17="","",IF(AND(J16=J8,K16=K8),H14+P16,H14+P17))</f>
        <v/>
      </c>
      <c r="P8" s="61" t="str">
        <f aca="false">IF(Q17="","",IF(AND(J16=J8,K16=K8),(D14+L16)/(E14+M16),(D14+L17)/(E14+M17)))</f>
        <v/>
      </c>
      <c r="Q8" s="61"/>
      <c r="R8" s="29"/>
      <c r="S8" s="1"/>
      <c r="T8" s="1"/>
      <c r="U8" s="1"/>
    </row>
    <row r="9" s="36" customFormat="true" ht="24.75" hidden="false" customHeight="true" outlineLevel="0" collapsed="false">
      <c r="A9" s="29"/>
      <c r="B9" s="30"/>
      <c r="C9" s="31"/>
      <c r="D9" s="32"/>
      <c r="E9" s="32"/>
      <c r="F9" s="32"/>
      <c r="G9" s="33" t="str">
        <f aca="false">IF(H16="","",IF(AND(J15=B9,K15=C9),H13+P13,H13+H16))</f>
        <v/>
      </c>
      <c r="H9" s="34" t="str">
        <f aca="false">IF(I16="","",IF(AND(J15=B9,K15=C9),(D13+L15)/(E13+M15),(D13+D16)/(E13+E16)))</f>
        <v/>
      </c>
      <c r="I9" s="34"/>
      <c r="J9" s="38"/>
      <c r="K9" s="39"/>
      <c r="L9" s="40"/>
      <c r="M9" s="40"/>
      <c r="N9" s="40"/>
      <c r="O9" s="59" t="str">
        <f aca="false">IF(P17="","",IF(AND(J16=J9,K16=K9,P14+P16,P14+P17),TRUE()))</f>
        <v/>
      </c>
      <c r="P9" s="61" t="str">
        <f aca="false">IF(Q17="","",IF(AND(J16=J9,K16=K9),(L14+L16)/(M14+M16),(L14+L17)/(M14+M17)))</f>
        <v/>
      </c>
      <c r="Q9" s="61"/>
      <c r="R9" s="29"/>
      <c r="S9" s="1"/>
      <c r="T9" s="1"/>
      <c r="U9" s="1"/>
    </row>
    <row r="10" s="36" customFormat="true" ht="24.75" hidden="false" customHeight="true" outlineLevel="0" collapsed="false">
      <c r="A10" s="29"/>
      <c r="B10" s="38"/>
      <c r="C10" s="39"/>
      <c r="D10" s="40"/>
      <c r="E10" s="40"/>
      <c r="F10" s="40"/>
      <c r="G10" s="41" t="str">
        <f aca="false">IF(H16="","",IF(AND(J15=B10,K15=C10),P13+P15,P13+H16))</f>
        <v/>
      </c>
      <c r="H10" s="78" t="str">
        <f aca="false">IF(I16="","",IF(AND(J15=B10,K15=C10),(L13+L15)/(M13+M15),(L13+D16)/(M13+E16)))</f>
        <v/>
      </c>
      <c r="I10" s="78"/>
      <c r="J10" s="35"/>
      <c r="K10" s="35"/>
      <c r="L10" s="79"/>
      <c r="M10" s="79"/>
      <c r="N10" s="79"/>
      <c r="O10" s="80"/>
      <c r="P10" s="80"/>
      <c r="Q10" s="80"/>
      <c r="R10" s="29"/>
      <c r="S10" s="1"/>
      <c r="T10" s="1"/>
      <c r="U10" s="1"/>
    </row>
    <row r="11" customFormat="false" ht="9.75" hidden="false" customHeight="true" outlineLevel="0" collapsed="false">
      <c r="A11" s="3"/>
      <c r="B11" s="42"/>
      <c r="D11" s="43"/>
      <c r="E11" s="43"/>
      <c r="F11" s="43"/>
      <c r="J11" s="43"/>
      <c r="K11" s="43"/>
      <c r="L11" s="43"/>
      <c r="M11" s="26"/>
      <c r="Q11" s="44"/>
      <c r="R11" s="3"/>
    </row>
    <row r="12" customFormat="false" ht="30" hidden="false" customHeight="true" outlineLevel="0" collapsed="false">
      <c r="A12" s="3"/>
      <c r="B12" s="45" t="s">
        <v>13</v>
      </c>
      <c r="C12" s="45"/>
      <c r="D12" s="46" t="s">
        <v>14</v>
      </c>
      <c r="E12" s="46" t="s">
        <v>15</v>
      </c>
      <c r="F12" s="46" t="s">
        <v>16</v>
      </c>
      <c r="G12" s="47" t="s">
        <v>17</v>
      </c>
      <c r="H12" s="47" t="s">
        <v>11</v>
      </c>
      <c r="I12" s="48" t="s">
        <v>18</v>
      </c>
      <c r="J12" s="49" t="s">
        <v>19</v>
      </c>
      <c r="K12" s="49"/>
      <c r="L12" s="50" t="s">
        <v>14</v>
      </c>
      <c r="M12" s="50" t="s">
        <v>15</v>
      </c>
      <c r="N12" s="50" t="s">
        <v>16</v>
      </c>
      <c r="O12" s="51" t="s">
        <v>17</v>
      </c>
      <c r="P12" s="51" t="s">
        <v>11</v>
      </c>
      <c r="Q12" s="52" t="s">
        <v>18</v>
      </c>
      <c r="R12" s="3"/>
    </row>
    <row r="13" s="36" customFormat="true" ht="24.75" hidden="false" customHeight="true" outlineLevel="0" collapsed="false">
      <c r="A13" s="29"/>
      <c r="B13" s="53" t="str">
        <f aca="false">IF(B9="","",B9)</f>
        <v/>
      </c>
      <c r="C13" s="54" t="str">
        <f aca="false">IF(C9="","",C9)</f>
        <v/>
      </c>
      <c r="D13" s="32"/>
      <c r="E13" s="32"/>
      <c r="F13" s="32"/>
      <c r="G13" s="55" t="str">
        <f aca="false">IF(L13="","",IF(D13&gt;L13,"G",IF(D13&lt;L13,"P","N")))</f>
        <v/>
      </c>
      <c r="H13" s="33" t="str">
        <f aca="false">IF(G13="","",IF(G13="G",3,IF(G13="N",2,1)))</f>
        <v/>
      </c>
      <c r="I13" s="56" t="str">
        <f aca="false">IF(ISNUMBER(D13),D13/E13,"")</f>
        <v/>
      </c>
      <c r="J13" s="57" t="str">
        <f aca="false">IF(B10="","",B10)</f>
        <v/>
      </c>
      <c r="K13" s="58" t="str">
        <f aca="false">IF(C10="","",C10)</f>
        <v/>
      </c>
      <c r="L13" s="32"/>
      <c r="M13" s="59" t="str">
        <f aca="false">IF(ISNUMBER(E13),E13,"")</f>
        <v/>
      </c>
      <c r="N13" s="32"/>
      <c r="O13" s="60" t="str">
        <f aca="false">IF(L13="","",IF(G13="P","G",IF(G13="G","P","N")))</f>
        <v/>
      </c>
      <c r="P13" s="59" t="str">
        <f aca="false">IF(O13="","",IF(O13="G",3,IF(O13="N",2,1)))</f>
        <v/>
      </c>
      <c r="Q13" s="61" t="str">
        <f aca="false">IF(ISNUMBER(L13),L13/M13,"")</f>
        <v/>
      </c>
      <c r="R13" s="29"/>
    </row>
    <row r="14" s="36" customFormat="true" ht="24.75" hidden="false" customHeight="true" outlineLevel="0" collapsed="false">
      <c r="A14" s="29"/>
      <c r="B14" s="53" t="str">
        <f aca="false">IF(J8="","",J8)</f>
        <v/>
      </c>
      <c r="C14" s="54" t="str">
        <f aca="false">IF(K8="","",K8)</f>
        <v/>
      </c>
      <c r="D14" s="32"/>
      <c r="E14" s="32"/>
      <c r="F14" s="32"/>
      <c r="G14" s="55" t="str">
        <f aca="false">IF(L14="","",IF(D14&gt;L14,"G",IF(D14&lt;L14,"P","N")))</f>
        <v/>
      </c>
      <c r="H14" s="33" t="str">
        <f aca="false">IF(G14="","",IF(G14="G",3,IF(G14="N",2,1)))</f>
        <v/>
      </c>
      <c r="I14" s="56" t="str">
        <f aca="false">IF(ISNUMBER(D14),D14/E14,"")</f>
        <v/>
      </c>
      <c r="J14" s="57" t="str">
        <f aca="false">IF(J9="","",J9)</f>
        <v/>
      </c>
      <c r="K14" s="58" t="str">
        <f aca="false">IF(K9="","",K9)</f>
        <v/>
      </c>
      <c r="L14" s="32"/>
      <c r="M14" s="59" t="str">
        <f aca="false">IF(ISNUMBER(E14),E14,"")</f>
        <v/>
      </c>
      <c r="N14" s="32"/>
      <c r="O14" s="60" t="str">
        <f aca="false">IF(L14="","",IF(G14="P","G",IF(G14="G","P","N")))</f>
        <v/>
      </c>
      <c r="P14" s="59" t="str">
        <f aca="false">IF(O14="","",IF(O14="G",3,IF(O14="N",2,1)))</f>
        <v/>
      </c>
      <c r="Q14" s="61" t="str">
        <f aca="false">IF(ISNUMBER(L14),L14/M14,"")</f>
        <v/>
      </c>
      <c r="R14" s="29"/>
    </row>
    <row r="15" s="36" customFormat="true" ht="24.75" hidden="false" customHeight="true" outlineLevel="0" collapsed="false">
      <c r="A15" s="29"/>
      <c r="B15" s="53" t="str">
        <f aca="false">IF(B8="","",B8)</f>
        <v/>
      </c>
      <c r="C15" s="54" t="str">
        <f aca="false">IF(C8="","",C8)</f>
        <v/>
      </c>
      <c r="D15" s="32"/>
      <c r="E15" s="32"/>
      <c r="F15" s="32"/>
      <c r="G15" s="55" t="str">
        <f aca="false">IF(L15="","",IF(D15&gt;L15,"G",IF(D15&lt;L15,"P","N")))</f>
        <v/>
      </c>
      <c r="H15" s="33" t="str">
        <f aca="false">IF(G15="","",IF(G15="G",3,IF(G15="N",2,1)))</f>
        <v/>
      </c>
      <c r="I15" s="56" t="str">
        <f aca="false">IF(ISNUMBER(D15),D15/E15,"")</f>
        <v/>
      </c>
      <c r="J15" s="57" t="str">
        <f aca="false">IF(L13="","",
IF(O13="G",B9,
IF(AND(O13="N",N13&gt;F13),B9,
IF(AND(O13="N",N13&lt;=F13),B10,
IF(O13="P",B10)))))</f>
        <v/>
      </c>
      <c r="K15" s="58" t="str">
        <f aca="false">IF(L13="","", 
IF(O13="G",C9, 
IF(AND(O13="N",N13&gt;F13),C9, 
IF(AND(O13="N",N13&lt;=F13),C10, 
IF(O13="P",C10)))))</f>
        <v/>
      </c>
      <c r="L15" s="32"/>
      <c r="M15" s="59" t="str">
        <f aca="false">IF(ISNUMBER(E15),E15,"")</f>
        <v/>
      </c>
      <c r="N15" s="32"/>
      <c r="O15" s="60" t="str">
        <f aca="false">IF(L15="","",IF(G15="P","G",IF(G15="G","P","N")))</f>
        <v/>
      </c>
      <c r="P15" s="59" t="str">
        <f aca="false">IF(O15="","",IF(O15="G",3,IF(O15="N",2,1)))</f>
        <v/>
      </c>
      <c r="Q15" s="61" t="str">
        <f aca="false">IF(ISNUMBER(L15),L15/M15,"")</f>
        <v/>
      </c>
      <c r="R15" s="29"/>
    </row>
    <row r="16" s="36" customFormat="true" ht="24.75" hidden="false" customHeight="true" outlineLevel="0" collapsed="false">
      <c r="A16" s="29"/>
      <c r="B16" s="53" t="str">
        <f aca="false">IF(L13="","",IF(AND(J15=B9,K15=C9),B10,B9))</f>
        <v/>
      </c>
      <c r="C16" s="54" t="str">
        <f aca="false">IF(L13="","",IF(AND(J15=B9,K15=C9),C10,C9))</f>
        <v/>
      </c>
      <c r="D16" s="32"/>
      <c r="E16" s="32"/>
      <c r="F16" s="32"/>
      <c r="G16" s="55" t="str">
        <f aca="false">IF(L16="","",IF(D16&gt;L16,"G",IF(D16&lt;L16,"P","N")))</f>
        <v/>
      </c>
      <c r="H16" s="33" t="str">
        <f aca="false">IF(G16="","",IF(G16="G",3,IF(G16="N",2,1)))</f>
        <v/>
      </c>
      <c r="I16" s="56" t="str">
        <f aca="false">IF(ISNUMBER(D16),D16/E16,"")</f>
        <v/>
      </c>
      <c r="J16" s="57" t="str">
        <f aca="false">IF(L14="","",
IF(O14="G",J9,
IF(AND(O14="N",N14&gt;F14),J9,
IF(AND(O14="N",N14&lt;=F14),J8,
IF(O14="P",J8)))))</f>
        <v/>
      </c>
      <c r="K16" s="58" t="str">
        <f aca="false">IF(L14="","", 
IF(O14="G",K9, 
IF(AND(O14="N",N14&gt;F14),K9, 
IF(AND(O14="N",N14&lt;=F14),K8, 
IF(O14="P",K8)))))</f>
        <v/>
      </c>
      <c r="L16" s="32"/>
      <c r="M16" s="59" t="str">
        <f aca="false">IF(ISNUMBER(E16),E16,"")</f>
        <v/>
      </c>
      <c r="N16" s="32"/>
      <c r="O16" s="60" t="str">
        <f aca="false">IF(L16="","",IF(G16="P","G",IF(G16="G","P","N")))</f>
        <v/>
      </c>
      <c r="P16" s="59" t="str">
        <f aca="false">IF(O16="","",IF(O16="G",3,IF(O16="N",2,1)))</f>
        <v/>
      </c>
      <c r="Q16" s="61" t="str">
        <f aca="false">IF(ISNUMBER(L16),L16/M16,"")</f>
        <v/>
      </c>
      <c r="R16" s="29"/>
    </row>
    <row r="17" s="36" customFormat="true" ht="24.75" hidden="false" customHeight="true" outlineLevel="0" collapsed="false">
      <c r="A17" s="29"/>
      <c r="B17" s="62" t="str">
        <f aca="false">IF(B8="","",B8)</f>
        <v/>
      </c>
      <c r="C17" s="63" t="str">
        <f aca="false">IF(C8="","",C8)</f>
        <v/>
      </c>
      <c r="D17" s="40"/>
      <c r="E17" s="40"/>
      <c r="F17" s="40"/>
      <c r="G17" s="64" t="str">
        <f aca="false">IF(L17="","",IF(D17&gt;L17,"G",IF(D17&lt;L17,"P","N")))</f>
        <v/>
      </c>
      <c r="H17" s="41" t="str">
        <f aca="false">IF(G17="","",IF(G17="G",3,IF(G17="N",2,1)))</f>
        <v/>
      </c>
      <c r="I17" s="65" t="str">
        <f aca="false">IF(ISNUMBER(D17),D17/E17,"")</f>
        <v/>
      </c>
      <c r="J17" s="66" t="str">
        <f aca="false">IF(J16="","",IF(AND(J16=J8,K16=K8),J9,J8))</f>
        <v/>
      </c>
      <c r="K17" s="67" t="str">
        <f aca="false">IF(J16="","",IF(AND(J16=J8,K16=K8),K9,K8))</f>
        <v/>
      </c>
      <c r="L17" s="40"/>
      <c r="M17" s="69" t="str">
        <f aca="false">IF(ISNUMBER(E17),E17,"")</f>
        <v/>
      </c>
      <c r="N17" s="40"/>
      <c r="O17" s="68" t="str">
        <f aca="false">IF(L17="","",IF(G17="P","G",IF(G17="G","P","N")))</f>
        <v/>
      </c>
      <c r="P17" s="69" t="str">
        <f aca="false">IF(O17="","",IF(O17="G",3,IF(O17="N",2,1)))</f>
        <v/>
      </c>
      <c r="Q17" s="70" t="str">
        <f aca="false">IF(ISNUMBER(L17),L17/M17,"")</f>
        <v/>
      </c>
      <c r="R17" s="29"/>
    </row>
    <row r="18" customFormat="false" ht="24.75" hidden="false" customHeight="true" outlineLevel="0" collapsed="false">
      <c r="A18" s="3"/>
      <c r="B18" s="71"/>
      <c r="C18" s="72"/>
      <c r="D18" s="73"/>
      <c r="E18" s="74"/>
      <c r="F18" s="75"/>
      <c r="G18" s="76"/>
      <c r="H18" s="76"/>
      <c r="I18" s="77"/>
      <c r="J18" s="77"/>
      <c r="K18" s="77"/>
      <c r="L18" s="77"/>
      <c r="M18" s="77"/>
      <c r="N18" s="3"/>
      <c r="O18" s="3"/>
      <c r="P18" s="3"/>
      <c r="Q18" s="3"/>
      <c r="R18" s="3"/>
    </row>
    <row r="19" customFormat="false" ht="24.65" hidden="false" customHeight="true" outlineLevel="0" collapsed="false">
      <c r="A19" s="3"/>
      <c r="B19" s="71" t="s">
        <v>25</v>
      </c>
      <c r="C19" s="72"/>
      <c r="D19" s="73"/>
      <c r="E19" s="74"/>
      <c r="F19" s="75"/>
      <c r="G19" s="76"/>
      <c r="H19" s="76"/>
      <c r="I19" s="77"/>
      <c r="J19" s="77"/>
      <c r="K19" s="77"/>
      <c r="L19" s="77"/>
      <c r="M19" s="77"/>
      <c r="N19" s="3"/>
      <c r="O19" s="3"/>
      <c r="P19" s="3"/>
      <c r="Q19" s="3"/>
      <c r="R19" s="3"/>
    </row>
    <row r="20" customFormat="false" ht="24.75" hidden="false" customHeight="true" outlineLevel="0" collapsed="false">
      <c r="A20" s="3"/>
      <c r="B20" s="17" t="s">
        <v>21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3"/>
    </row>
    <row r="21" customFormat="false" ht="9.75" hidden="false" customHeight="true" outlineLevel="0" collapsed="false">
      <c r="A21" s="3"/>
      <c r="B21" s="42"/>
      <c r="D21" s="43"/>
      <c r="E21" s="43"/>
      <c r="F21" s="43"/>
      <c r="J21" s="43"/>
      <c r="K21" s="43"/>
      <c r="L21" s="43"/>
      <c r="M21" s="26"/>
      <c r="Q21" s="44"/>
      <c r="R21" s="3"/>
    </row>
    <row r="22" customFormat="false" ht="28.35" hidden="false" customHeight="true" outlineLevel="0" collapsed="false">
      <c r="A22" s="29"/>
      <c r="B22" s="22" t="s">
        <v>8</v>
      </c>
      <c r="C22" s="23" t="s">
        <v>9</v>
      </c>
      <c r="D22" s="23" t="s">
        <v>10</v>
      </c>
      <c r="E22" s="23"/>
      <c r="F22" s="23"/>
      <c r="G22" s="24" t="s">
        <v>11</v>
      </c>
      <c r="H22" s="25" t="s">
        <v>12</v>
      </c>
      <c r="I22" s="25"/>
      <c r="K22" s="26"/>
      <c r="L22" s="26"/>
      <c r="M22" s="26"/>
      <c r="N22" s="26"/>
      <c r="O22" s="27"/>
      <c r="P22" s="27"/>
      <c r="Q22" s="28"/>
      <c r="R22" s="3"/>
    </row>
    <row r="23" customFormat="false" ht="24.75" hidden="false" customHeight="true" outlineLevel="0" collapsed="false">
      <c r="A23" s="29"/>
      <c r="B23" s="30"/>
      <c r="C23" s="31"/>
      <c r="D23" s="32"/>
      <c r="E23" s="32"/>
      <c r="F23" s="32"/>
      <c r="G23" s="33" t="str">
        <f aca="false">IF(H30="","",
IF(AND(B23=B29,C23=C29,B23=B30,C23=C30),SUM(H29,H30), 
IF(AND(B23=B28,C23=C28,B23=J29,C23=K29),SUM(H28,P29),
 IF(AND(B23=B28,C23=C28,B23=J30,C23=K30),SUM(H28,P30),
 IF(AND(B23=J28,C23=K28,B23=J29,C23=K29),SUM(P28,P29), 
IF(AND(B23=J28,C23=K28,B23=J30,C23=K30),SUM(P28,P30)))))))</f>
        <v/>
      </c>
      <c r="H23" s="34" t="str">
        <f aca="false">IF(I30="","", 
IF(AND(B23=B29,C23=C29,B23=B30,C23=C30),(D29+D30)/(E29+E30), 
IF(AND(B23=B28,C23=C28,B23=J29,C23=K29),(D28+L29)/(E28+M29), 
IF(AND(B23=B28,C23=C28,B23=J30,C23=K30),(D28+L30)/(E28+M30), 
IF(AND(B23=J28,C23=K28,B23=J29,C23=K29),(L28+L29)/(M28+M29), 
IF(AND(B23=J28,C23=K28,B23=J30,C23=K30),(L28+L30)/(M28+M30)))))))</f>
        <v/>
      </c>
      <c r="I23" s="34"/>
      <c r="K23" s="35"/>
      <c r="L23" s="35"/>
      <c r="M23" s="35"/>
      <c r="N23" s="35"/>
      <c r="O23" s="36"/>
      <c r="P23" s="36"/>
      <c r="Q23" s="37"/>
      <c r="R23" s="3"/>
    </row>
    <row r="24" customFormat="false" ht="24.75" hidden="false" customHeight="true" outlineLevel="0" collapsed="false">
      <c r="A24" s="29"/>
      <c r="B24" s="30"/>
      <c r="C24" s="31"/>
      <c r="D24" s="32"/>
      <c r="E24" s="32"/>
      <c r="F24" s="32"/>
      <c r="G24" s="33" t="str">
        <f aca="false">IF(H30="","", 
IF(AND(B24=B29,C24=C29,B24=B30,C24=C30),SUM(H29,H30),  
IF(AND(B24=B28,C24=C28,B24=J29,C24=K29),SUM(H28,P29),  
IF(AND(B24=B28,C24=C28,B24=J30,C24=K30),SUM(H28,P30),  
IF(AND(B24=J28,C24=K28,B24=J29,C24=K29),SUM(P28,P29),  
IF(AND(B24=J28,C24=K28,B24=J30,C24=K30),SUM(P28,P30)))))))</f>
        <v/>
      </c>
      <c r="H24" s="34" t="str">
        <f aca="false">IF(I30="","", 
IF(AND(B24=B29,C24=C29,B24=B30,C24=C30),(D29+D30)/(E29+E30), 
IF(AND(B24=B28,C24=C28,B24=J29,C24=K29),(D28+L29)/(E28+M29), 
IF(AND(B24=B28,C24=C28,B24=J30,C24=K30),(D28+L30)/(E28+M30),
IF(AND(B24=J28,C24=K28,B24=J29,C24=K29),(L28+L29)/(M28+M29),  
IF(AND(B24=J28,C24=K28,B24=J30,C24=K30),(L28+L30)/(M28+M30)))))))</f>
        <v/>
      </c>
      <c r="I24" s="34"/>
      <c r="K24" s="35"/>
      <c r="L24" s="35"/>
      <c r="M24" s="35"/>
      <c r="N24" s="35"/>
      <c r="O24" s="36"/>
      <c r="P24" s="36"/>
      <c r="Q24" s="37"/>
      <c r="R24" s="3"/>
    </row>
    <row r="25" customFormat="false" ht="24.75" hidden="false" customHeight="true" outlineLevel="0" collapsed="false">
      <c r="A25" s="29"/>
      <c r="B25" s="38"/>
      <c r="C25" s="39"/>
      <c r="D25" s="40"/>
      <c r="E25" s="40"/>
      <c r="F25" s="40"/>
      <c r="G25" s="41" t="str">
        <f aca="false">IF(H30="","", 
IF(AND(B25=B29,C25=C29,B25=B30,C25=C30),SUM(H29,H30),  
IF(AND(B25=B28,C25=C28,B25=J29,C25=K29),SUM(H28,P29),  
IF(AND(B25=B28,C25=C28,B25=J30,C25=K30),SUM(H28,P30),  
IF(AND(B25=J28,C25=K28,B25=J29,C25=K29),SUM(P28,P29),  
IF(AND(B25=J28,C25=K28,B25=J30,C25=K30),SUM(P28,P30)))))))</f>
        <v/>
      </c>
      <c r="H25" s="34" t="str">
        <f aca="false">IF(I30="","",  
IF(AND(B25=B29,C25=C29,B25=B30,C25=C30),(D29+D30)/(E29+E30),  
IF(AND(B25=B28,C25=C28,B25=J29,C25=K29),(D28+L29)/(E28+M29),  
IF(AND(B25=B28,C25=C28,B25=J30,C25=K30),(D28+L30)/(E28+M30), 
IF(AND(B25=J28,C25=K28,B25=J29,C25=K29),(L28+L29)/(M28+M29),   
IF(AND(B25=J28,C25=K28,B25=J30,C25=K30),(L28+L30)/(M28+M30)))))))</f>
        <v/>
      </c>
      <c r="I25" s="34"/>
      <c r="K25" s="35"/>
      <c r="L25" s="35"/>
      <c r="M25" s="35"/>
      <c r="N25" s="35"/>
      <c r="O25" s="36"/>
      <c r="P25" s="36"/>
      <c r="Q25" s="37"/>
      <c r="R25" s="3"/>
    </row>
    <row r="26" customFormat="false" ht="9.75" hidden="false" customHeight="true" outlineLevel="0" collapsed="false">
      <c r="A26" s="3"/>
      <c r="B26" s="42"/>
      <c r="D26" s="43"/>
      <c r="E26" s="43"/>
      <c r="F26" s="43"/>
      <c r="J26" s="43"/>
      <c r="K26" s="43"/>
      <c r="L26" s="43"/>
      <c r="M26" s="26"/>
      <c r="Q26" s="44"/>
      <c r="R26" s="3"/>
    </row>
    <row r="27" customFormat="false" ht="30" hidden="false" customHeight="true" outlineLevel="0" collapsed="false">
      <c r="A27" s="3"/>
      <c r="B27" s="45" t="s">
        <v>13</v>
      </c>
      <c r="C27" s="45"/>
      <c r="D27" s="46" t="s">
        <v>14</v>
      </c>
      <c r="E27" s="46" t="s">
        <v>15</v>
      </c>
      <c r="F27" s="46" t="s">
        <v>16</v>
      </c>
      <c r="G27" s="47" t="s">
        <v>17</v>
      </c>
      <c r="H27" s="47" t="s">
        <v>11</v>
      </c>
      <c r="I27" s="48" t="s">
        <v>18</v>
      </c>
      <c r="J27" s="49" t="s">
        <v>19</v>
      </c>
      <c r="K27" s="49"/>
      <c r="L27" s="50" t="s">
        <v>14</v>
      </c>
      <c r="M27" s="50" t="s">
        <v>15</v>
      </c>
      <c r="N27" s="50" t="s">
        <v>16</v>
      </c>
      <c r="O27" s="51" t="s">
        <v>17</v>
      </c>
      <c r="P27" s="51" t="s">
        <v>11</v>
      </c>
      <c r="Q27" s="52" t="s">
        <v>18</v>
      </c>
      <c r="R27" s="3"/>
    </row>
    <row r="28" customFormat="false" ht="24.75" hidden="false" customHeight="true" outlineLevel="0" collapsed="false">
      <c r="A28" s="29"/>
      <c r="B28" s="53" t="str">
        <f aca="false">IF(OR(B23="",B24="",B25="",D23="",D24="",D25=""),"",
IF(OR(AND(D23=D25,D23&lt;&gt;D24),AND(D23=D24,D23&lt;&gt;D25)),B23,B24))</f>
        <v/>
      </c>
      <c r="C28" s="54" t="str">
        <f aca="false">IF(OR(B23="",B24="",B25="",D23="",D24="",D25=""),"", IF(OR(AND(D23=D25,D23&lt;&gt;D24),AND(D23=D24,D23&lt;&gt;D25)),C23,C24))</f>
        <v/>
      </c>
      <c r="D28" s="32"/>
      <c r="E28" s="32"/>
      <c r="F28" s="32"/>
      <c r="G28" s="55" t="str">
        <f aca="false">IF(L28="","",IF(D28&gt;L28,"G",IF(D28&lt;L28,"P","N")))</f>
        <v/>
      </c>
      <c r="H28" s="33" t="str">
        <f aca="false">IF(G28="","",IF(G28="G",3,IF(G28="N",2,1)))</f>
        <v/>
      </c>
      <c r="I28" s="56" t="str">
        <f aca="false">IF(ISNUMBER(E28),D28/E28,"")</f>
        <v/>
      </c>
      <c r="J28" s="57" t="str">
        <f aca="false">IF(OR(B23="",B24="",B25="",D23="",D24="",D25=""),"", 
IF(AND(D23=D24,D23&lt;&gt;D25),B24,B25))</f>
        <v/>
      </c>
      <c r="K28" s="58" t="str">
        <f aca="false">IF(OR(B23="",B24="",B25="",D23="",D24="",D25=""),"", 
IF(AND(D23=D24,D23&lt;&gt;D25),C24,C25))</f>
        <v/>
      </c>
      <c r="L28" s="32"/>
      <c r="M28" s="59" t="str">
        <f aca="false">IF(ISNUMBER(E28),E28,"")</f>
        <v/>
      </c>
      <c r="N28" s="32"/>
      <c r="O28" s="60" t="str">
        <f aca="false">IF(L28="","",IF(G28="P","G",IF(G28="G","P","N")))</f>
        <v/>
      </c>
      <c r="P28" s="59" t="str">
        <f aca="false">IF(O28="","",IF(O28="G",3,IF(O28="N",2,1)))</f>
        <v/>
      </c>
      <c r="Q28" s="61" t="str">
        <f aca="false">IF(ISNUMBER(M28),L28/M28,"")</f>
        <v/>
      </c>
      <c r="R28" s="3"/>
    </row>
    <row r="29" customFormat="false" ht="24.75" hidden="false" customHeight="true" outlineLevel="0" collapsed="false">
      <c r="A29" s="29"/>
      <c r="B29" s="53" t="str">
        <f aca="false">IF(OR(B28="",C28="",J28="",K28=""),"",
IF(AND(B28=B23,C28=C23,J28=B25,K28=C25),B24,
IF(AND(B28=B23,C28=C23,J28=B24,K28=C24),B25,B23)))</f>
        <v/>
      </c>
      <c r="C29" s="54" t="str">
        <f aca="false">IF(OR(B28="",C28="",J28="",K28=""),"", 
IF(AND(B28=B23,C28=C23,J28=B25,K28=C25),C24,
 IF(AND(B28=B23,C28=C23,J28=B24,K28=C24),C25,C23)))</f>
        <v/>
      </c>
      <c r="D29" s="32"/>
      <c r="E29" s="32"/>
      <c r="F29" s="32"/>
      <c r="G29" s="55" t="str">
        <f aca="false">IF(L29="","",IF(D29&gt;L29,"G",IF(D29&lt;L29,"P","N")))</f>
        <v/>
      </c>
      <c r="H29" s="33" t="str">
        <f aca="false">IF(G29="","",IF(G29="G",3,IF(G29="N",2,1)))</f>
        <v/>
      </c>
      <c r="I29" s="56" t="str">
        <f aca="false">IF(ISNUMBER(E29),D29/E29,"")</f>
        <v/>
      </c>
      <c r="J29" s="57" t="str">
        <f aca="false">IF(L28="","",IF(O28="G",B28,IF(AND(O28="N",N28&gt;F28),B28,
IF(AND(O28="N",N28&lt;=F28),J28,IF(O28="P",J28)))))</f>
        <v/>
      </c>
      <c r="K29" s="58" t="str">
        <f aca="false">IF(L28="","",
IF(O28="G",C28,
IF(AND(O28="N",N28&gt;F28),C28, 
IF(AND(O28="N",N28&lt;=F28),K28,
IF(O28="P",K28)))))</f>
        <v/>
      </c>
      <c r="L29" s="32"/>
      <c r="M29" s="59" t="str">
        <f aca="false">IF(ISNUMBER(E29),E29,"")</f>
        <v/>
      </c>
      <c r="N29" s="32"/>
      <c r="O29" s="60" t="str">
        <f aca="false">IF(L29="","",IF(G29="P","G",IF(G29="G","P","N")))</f>
        <v/>
      </c>
      <c r="P29" s="59" t="str">
        <f aca="false">IF(O29="","",IF(O29="G",3,IF(O29="N",2,1)))</f>
        <v/>
      </c>
      <c r="Q29" s="61" t="str">
        <f aca="false">IF(ISNUMBER(M29),L29/M29,"")</f>
        <v/>
      </c>
      <c r="R29" s="3"/>
    </row>
    <row r="30" customFormat="false" ht="24.75" hidden="false" customHeight="true" outlineLevel="0" collapsed="false">
      <c r="A30" s="29"/>
      <c r="B30" s="62" t="str">
        <f aca="false">IF(OR(B28="",C28="",J28="",K28=""),"", 
IF(AND(B28=B23,C28=C23,J28=B25,K28=C25),B24, 
IF(AND(B28=B23,C28=C23,J28=B24,K28=C24),B25,B23)))</f>
        <v/>
      </c>
      <c r="C30" s="63" t="str">
        <f aca="false">IF(OR(B28="",C28="",J28="",K28=""),"",  
IF(AND(B28=B23,C28=C23,J28=B25,K28=C25),C24, 
IF(AND(B28=B23,C28=C23,J28=B24,K28=C24),C25,C23)))</f>
        <v/>
      </c>
      <c r="D30" s="40"/>
      <c r="E30" s="40"/>
      <c r="F30" s="40"/>
      <c r="G30" s="64" t="str">
        <f aca="false">IF(L30="","",IF(D30&gt;L30,"G",IF(D30&lt;L30,"P","N")))</f>
        <v/>
      </c>
      <c r="H30" s="41" t="str">
        <f aca="false">IF(G30="","",IF(G30="G",3,IF(G30="N",2,1)))</f>
        <v/>
      </c>
      <c r="I30" s="65" t="str">
        <f aca="false">IF(ISNUMBER(E30),D30/E30,"")</f>
        <v/>
      </c>
      <c r="J30" s="66" t="str">
        <f aca="false">IF(J29="","",IF(AND(J29=B28,K29=C28),J28,B28))</f>
        <v/>
      </c>
      <c r="K30" s="67" t="str">
        <f aca="false">IF(K29="","",IF(AND(J29=B28,K29=C28),K28,C28))</f>
        <v/>
      </c>
      <c r="L30" s="40"/>
      <c r="M30" s="59" t="str">
        <f aca="false">IF(ISNUMBER(E30),E30,"")</f>
        <v/>
      </c>
      <c r="N30" s="32"/>
      <c r="O30" s="68" t="str">
        <f aca="false">IF(L30="","",IF(G30="P","G",IF(G30="G","P","N")))</f>
        <v/>
      </c>
      <c r="P30" s="69" t="str">
        <f aca="false">IF(O30="","",IF(O30="G",3,IF(O30="N",2,1)))</f>
        <v/>
      </c>
      <c r="Q30" s="70" t="str">
        <f aca="false">IF(ISNUMBER(M30),L30/M30,"")</f>
        <v/>
      </c>
      <c r="R30" s="3"/>
    </row>
    <row r="31" s="36" customFormat="true" ht="24.75" hidden="false" customHeight="true" outlineLevel="0" collapsed="false">
      <c r="A31" s="29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29"/>
    </row>
    <row r="32" customFormat="false" ht="24.75" hidden="false" customHeight="true" outlineLevel="0" collapsed="false">
      <c r="A32" s="3"/>
      <c r="B32" s="71" t="s">
        <v>26</v>
      </c>
      <c r="C32" s="72"/>
      <c r="D32" s="73"/>
      <c r="E32" s="74"/>
      <c r="F32" s="75"/>
      <c r="G32" s="76"/>
      <c r="H32" s="76"/>
      <c r="I32" s="77"/>
      <c r="J32" s="77"/>
      <c r="K32" s="77"/>
      <c r="L32" s="77"/>
      <c r="M32" s="77"/>
      <c r="N32" s="3"/>
      <c r="O32" s="3"/>
      <c r="P32" s="3"/>
      <c r="Q32" s="3"/>
      <c r="R32" s="3"/>
    </row>
    <row r="33" customFormat="false" ht="24.75" hidden="false" customHeight="true" outlineLevel="0" collapsed="false">
      <c r="A33" s="3"/>
      <c r="B33" s="17" t="s">
        <v>22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3"/>
    </row>
    <row r="34" customFormat="false" ht="9.75" hidden="false" customHeight="true" outlineLevel="0" collapsed="false">
      <c r="A34" s="3"/>
      <c r="B34" s="42"/>
      <c r="D34" s="43"/>
      <c r="E34" s="43"/>
      <c r="F34" s="43"/>
      <c r="J34" s="43"/>
      <c r="K34" s="43"/>
      <c r="L34" s="43"/>
      <c r="M34" s="26"/>
      <c r="Q34" s="44"/>
      <c r="R34" s="3"/>
    </row>
    <row r="35" s="36" customFormat="true" ht="28.35" hidden="false" customHeight="true" outlineLevel="0" collapsed="false">
      <c r="A35" s="29"/>
      <c r="B35" s="22" t="s">
        <v>8</v>
      </c>
      <c r="C35" s="23" t="s">
        <v>9</v>
      </c>
      <c r="D35" s="23" t="s">
        <v>10</v>
      </c>
      <c r="E35" s="23"/>
      <c r="F35" s="23"/>
      <c r="G35" s="24" t="s">
        <v>11</v>
      </c>
      <c r="H35" s="25" t="s">
        <v>12</v>
      </c>
      <c r="I35" s="25"/>
      <c r="J35" s="1"/>
      <c r="K35" s="26"/>
      <c r="L35" s="26"/>
      <c r="M35" s="26"/>
      <c r="N35" s="26"/>
      <c r="O35" s="27"/>
      <c r="P35" s="27"/>
      <c r="Q35" s="28"/>
      <c r="R35" s="29"/>
    </row>
    <row r="36" s="36" customFormat="true" ht="24.75" hidden="false" customHeight="true" outlineLevel="0" collapsed="false">
      <c r="A36" s="29"/>
      <c r="B36" s="30"/>
      <c r="C36" s="31"/>
      <c r="D36" s="32"/>
      <c r="E36" s="32"/>
      <c r="F36" s="32"/>
      <c r="G36" s="33" t="str">
        <f aca="false">IF(H43="","",
IF(AND(B36=B42,C36=C42,B36=B43,C36=C43),SUM(H42,H43), 
IF(AND(B36=B41,C36=C41,B36=J42,C36=K42),SUM(H41,P42),
 IF(AND(B36=B41,C36=C41,B36=J43,C36=K43),SUM(H41,P43),
 IF(AND(B36=J41,C36=K41,B36=J42,C36=K42),SUM(P41,P42), 
IF(AND(B36=J41,C36=K41,B36=J43,C36=K43),SUM(P41,P43)))))))</f>
        <v/>
      </c>
      <c r="H36" s="34" t="str">
        <f aca="false">IF(I43="","", 
IF(AND(B36=B42,C36=C42,B36=B43,C36=C43),(D42+D43)/(E42+E43), 
IF(AND(B36=B41,C36=C41,B36=J42,C36=K42),(D41+L42)/(E41+M42), 
IF(AND(B36=B41,C36=C41,B36=J43,C36=K43),(D41+L43)/(E41+M43), 
IF(AND(B36=J41,C36=K41,B36=J42,C36=K42),(L41+L42)/(M41+M42), 
IF(AND(B36=J41,C36=K41,B36=J43,C36=K43),(L41+L43)/(M41+M43)))))))</f>
        <v/>
      </c>
      <c r="I36" s="34"/>
      <c r="J36" s="1"/>
      <c r="K36" s="35"/>
      <c r="L36" s="35"/>
      <c r="M36" s="35"/>
      <c r="N36" s="35"/>
      <c r="Q36" s="37"/>
      <c r="R36" s="29"/>
    </row>
    <row r="37" s="36" customFormat="true" ht="24.75" hidden="false" customHeight="true" outlineLevel="0" collapsed="false">
      <c r="A37" s="29"/>
      <c r="B37" s="30"/>
      <c r="C37" s="31"/>
      <c r="D37" s="32"/>
      <c r="E37" s="32"/>
      <c r="F37" s="32"/>
      <c r="G37" s="33" t="str">
        <f aca="false">IF(H43="","", 
IF(AND(B37=B42,C37=C42,B37=B43,C37=C43),SUM(H42,H43),  
IF(AND(B37=B41,C37=C41,B37=J42,C37=K42),SUM(H41,P42),  
IF(AND(B37=B41,C37=C41,B37=J43,C37=K43),SUM(H41,P43),  
IF(AND(B37=J41,C37=K41,B37=J42,C37=K42),SUM(P41,P42),  
IF(AND(B37=J41,C37=K41,B37=J43,C37=K43),SUM(P41,P43)))))))</f>
        <v/>
      </c>
      <c r="H37" s="34" t="str">
        <f aca="false">IF(I43="","", 
IF(AND(B37=B42,C37=C42,B37=B43,C37=C43),(D42+D43)/(E42+E43), 
IF(AND(B37=B41,C37=C41,B37=J42,C37=K42),(D41+L42)/(E41+M42), 
IF(AND(B37=B41,C37=C41,B37=J43,C37=K43),(D41+L43)/(E41+M43),
IF(AND(B37=J41,C37=K41,B37=J42,C37=K42),(L41+L42)/(M41+M42),  
IF(AND(B37=J41,C37=K41,B37=J43,C37=K43),(L41+L43)/(M41+M43)))))))</f>
        <v/>
      </c>
      <c r="I37" s="34"/>
      <c r="J37" s="1"/>
      <c r="K37" s="35"/>
      <c r="L37" s="35"/>
      <c r="M37" s="35"/>
      <c r="N37" s="35"/>
      <c r="Q37" s="37"/>
      <c r="R37" s="29"/>
    </row>
    <row r="38" s="36" customFormat="true" ht="24.75" hidden="false" customHeight="true" outlineLevel="0" collapsed="false">
      <c r="A38" s="29"/>
      <c r="B38" s="38"/>
      <c r="C38" s="39"/>
      <c r="D38" s="40"/>
      <c r="E38" s="40"/>
      <c r="F38" s="40"/>
      <c r="G38" s="41" t="str">
        <f aca="false">IF(H43="","", 
IF(AND(B38=B42,C38=C42,B38=B43,C38=C43),SUM(H42,H43),  
IF(AND(B38=B41,C38=C41,B38=J42,C38=K42),SUM(H41,P42),  
IF(AND(B38=B41,C38=C41,B38=J43,C38=K43),SUM(H41,P43),  
IF(AND(B38=J41,C38=K41,B38=J42,C38=K42),SUM(P41,P42),  
IF(AND(B38=J41,C38=K41,B38=J43,C38=K43),SUM(P41,P43)))))))</f>
        <v/>
      </c>
      <c r="H38" s="34" t="str">
        <f aca="false">IF(I43="","",  
IF(AND(B38=B42,C38=C42,B38=B43,C38=C43),(D42+D43)/(E42+E43),  
IF(AND(B38=B41,C38=C41,B38=J42,C38=K42),(D41+L42)/(E41+M42),  
IF(AND(B38=B41,C38=C41,B38=J43,C38=K43),(D41+L43)/(E41+M43), 
IF(AND(B38=J41,C38=K41,B38=J42,C38=K42),(L41+L42)/(M41+M42),   
IF(AND(B38=J41,C38=K41,B38=J43,C38=K43),(L41+L43)/(M41+M43)))))))</f>
        <v/>
      </c>
      <c r="I38" s="34"/>
      <c r="J38" s="1"/>
      <c r="K38" s="35"/>
      <c r="L38" s="35"/>
      <c r="M38" s="35"/>
      <c r="N38" s="35"/>
      <c r="Q38" s="37"/>
      <c r="R38" s="29"/>
    </row>
    <row r="39" customFormat="false" ht="9.75" hidden="false" customHeight="true" outlineLevel="0" collapsed="false">
      <c r="A39" s="3"/>
      <c r="B39" s="42"/>
      <c r="D39" s="43"/>
      <c r="E39" s="43"/>
      <c r="F39" s="43"/>
      <c r="J39" s="43"/>
      <c r="K39" s="43"/>
      <c r="L39" s="43"/>
      <c r="M39" s="26"/>
      <c r="Q39" s="44"/>
      <c r="R39" s="3"/>
    </row>
    <row r="40" s="36" customFormat="true" ht="30" hidden="false" customHeight="true" outlineLevel="0" collapsed="false">
      <c r="A40" s="3"/>
      <c r="B40" s="45" t="s">
        <v>13</v>
      </c>
      <c r="C40" s="45"/>
      <c r="D40" s="46" t="s">
        <v>14</v>
      </c>
      <c r="E40" s="46" t="s">
        <v>15</v>
      </c>
      <c r="F40" s="46" t="s">
        <v>16</v>
      </c>
      <c r="G40" s="47" t="s">
        <v>17</v>
      </c>
      <c r="H40" s="47" t="s">
        <v>11</v>
      </c>
      <c r="I40" s="48" t="s">
        <v>18</v>
      </c>
      <c r="J40" s="49" t="s">
        <v>19</v>
      </c>
      <c r="K40" s="49"/>
      <c r="L40" s="50" t="s">
        <v>14</v>
      </c>
      <c r="M40" s="50" t="s">
        <v>15</v>
      </c>
      <c r="N40" s="50" t="s">
        <v>16</v>
      </c>
      <c r="O40" s="51" t="s">
        <v>17</v>
      </c>
      <c r="P40" s="51" t="s">
        <v>11</v>
      </c>
      <c r="Q40" s="52" t="s">
        <v>18</v>
      </c>
      <c r="R40" s="29"/>
    </row>
    <row r="41" s="36" customFormat="true" ht="24.75" hidden="false" customHeight="true" outlineLevel="0" collapsed="false">
      <c r="A41" s="29"/>
      <c r="B41" s="53" t="str">
        <f aca="false">IF(OR(B36="",B37="",B38="",D36="",D37="",D38=""),"",
IF(OR(AND(D36=D38,D36&lt;&gt;D37),AND(D36=D37,D36&lt;&gt;D38)),B36,B37))</f>
        <v/>
      </c>
      <c r="C41" s="54" t="str">
        <f aca="false">IF(OR(B36="",B37="",B38="",D36="",D37="",D38=""),"", IF(OR(AND(D36=D38,D36&lt;&gt;D37),AND(D36=D37,D36&lt;&gt;D38)),C36,C37))</f>
        <v/>
      </c>
      <c r="D41" s="32"/>
      <c r="E41" s="32"/>
      <c r="F41" s="32"/>
      <c r="G41" s="55" t="str">
        <f aca="false">IF(L41="","",IF(D41&gt;L41,"G",IF(D41&lt;L41,"P","N")))</f>
        <v/>
      </c>
      <c r="H41" s="33" t="str">
        <f aca="false">IF(G41="","",IF(G41="G",3,IF(G41="N",2,1)))</f>
        <v/>
      </c>
      <c r="I41" s="56" t="str">
        <f aca="false">IF(ISNUMBER(E41),D41/E41,"")</f>
        <v/>
      </c>
      <c r="J41" s="57" t="str">
        <f aca="false">IF(OR(B36="",B37="",B38="",D36="",D37="",D38=""),"", 
IF(AND(D36=D37,D36&lt;&gt;D38),B37,B38))</f>
        <v/>
      </c>
      <c r="K41" s="58" t="str">
        <f aca="false">IF(OR(B36="",B37="",B38="",D36="",D37="",D38=""),"", 
IF(AND(D36=D37,D36&lt;&gt;D38),C37,C38))</f>
        <v/>
      </c>
      <c r="L41" s="32"/>
      <c r="M41" s="59" t="str">
        <f aca="false">IF(ISNUMBER(E41),E41,"")</f>
        <v/>
      </c>
      <c r="N41" s="32"/>
      <c r="O41" s="60" t="str">
        <f aca="false">IF(L41="","",IF(G41="P","G",IF(G41="G","P","N")))</f>
        <v/>
      </c>
      <c r="P41" s="59" t="str">
        <f aca="false">IF(O41="","",IF(O41="G",3,IF(O41="N",2,1)))</f>
        <v/>
      </c>
      <c r="Q41" s="61" t="str">
        <f aca="false">IF(ISNUMBER(M41),L41/M41,"")</f>
        <v/>
      </c>
      <c r="R41" s="29"/>
    </row>
    <row r="42" s="36" customFormat="true" ht="24.75" hidden="false" customHeight="true" outlineLevel="0" collapsed="false">
      <c r="A42" s="29"/>
      <c r="B42" s="53" t="str">
        <f aca="false">IF(OR(B41="",C41="",J41="",K41=""),"",
IF(AND(B41=B36,C41=C36,J41=B38,K41=C38),B37,
IF(AND(B41=B36,C41=C36,J41=B37,K41=C37),B38,B36)))</f>
        <v/>
      </c>
      <c r="C42" s="54" t="str">
        <f aca="false">IF(OR(B41="",C41="",J41="",K41=""),"", 
IF(AND(B41=B36,C41=C36,J41=B38,K41=C38),C37,
 IF(AND(B41=B36,C41=C36,J41=B37,K41=C37),C38,C36)))</f>
        <v/>
      </c>
      <c r="D42" s="32"/>
      <c r="E42" s="32"/>
      <c r="F42" s="32"/>
      <c r="G42" s="55" t="str">
        <f aca="false">IF(L42="","",IF(D42&gt;L42,"G",IF(D42&lt;L42,"P","N")))</f>
        <v/>
      </c>
      <c r="H42" s="33" t="str">
        <f aca="false">IF(G42="","",IF(G42="G",3,IF(G42="N",2,1)))</f>
        <v/>
      </c>
      <c r="I42" s="56" t="str">
        <f aca="false">IF(ISNUMBER(E42),D42/E42,"")</f>
        <v/>
      </c>
      <c r="J42" s="57" t="str">
        <f aca="false">IF(L41="","",IF(O41="G",B41,IF(AND(O41="N",N41&gt;F41),B41,
IF(AND(O41="N",N41&lt;=F41),J41,IF(O41="P",J41)))))</f>
        <v/>
      </c>
      <c r="K42" s="58" t="str">
        <f aca="false">IF(L41="","",
IF(O41="G",C41,
IF(AND(O41="N",N41&gt;F41),C41, 
IF(AND(O41="N",N41&lt;=F41),K41,
IF(O41="P",K41)))))</f>
        <v/>
      </c>
      <c r="L42" s="32"/>
      <c r="M42" s="59" t="str">
        <f aca="false">IF(ISNUMBER(E42),E42,"")</f>
        <v/>
      </c>
      <c r="N42" s="32"/>
      <c r="O42" s="60" t="str">
        <f aca="false">IF(L42="","",IF(G42="P","G",IF(G42="G","P","N")))</f>
        <v/>
      </c>
      <c r="P42" s="59" t="str">
        <f aca="false">IF(O42="","",IF(O42="G",3,IF(O42="N",2,1)))</f>
        <v/>
      </c>
      <c r="Q42" s="61" t="str">
        <f aca="false">IF(ISNUMBER(M42),L42/M42,"")</f>
        <v/>
      </c>
      <c r="R42" s="29"/>
    </row>
    <row r="43" customFormat="false" ht="24.75" hidden="false" customHeight="true" outlineLevel="0" collapsed="false">
      <c r="A43" s="29"/>
      <c r="B43" s="62" t="str">
        <f aca="false">IF(OR(B41="",C41="",J41="",K41=""),"", 
IF(AND(B41=B36,C41=C36,J41=B38,K41=C38),B37, 
IF(AND(B41=B36,C41=C36,J41=B37,K41=C37),B38,B36)))</f>
        <v/>
      </c>
      <c r="C43" s="63" t="str">
        <f aca="false">IF(OR(B41="",C41="",J41="",K41=""),"",  
IF(AND(B41=B36,C41=C36,J41=B38,K41=C38),C37, 
IF(AND(B41=B36,C41=C36,J41=B37,K41=C37),C38,C36)))</f>
        <v/>
      </c>
      <c r="D43" s="40"/>
      <c r="E43" s="40"/>
      <c r="F43" s="40"/>
      <c r="G43" s="64" t="str">
        <f aca="false">IF(L43="","",IF(D43&gt;L43,"G",IF(D43&lt;L43,"P","N")))</f>
        <v/>
      </c>
      <c r="H43" s="41" t="str">
        <f aca="false">IF(G43="","",IF(G43="G",3,IF(G43="N",2,1)))</f>
        <v/>
      </c>
      <c r="I43" s="65" t="str">
        <f aca="false">IF(ISNUMBER(E43),D43/E43,"")</f>
        <v/>
      </c>
      <c r="J43" s="66" t="str">
        <f aca="false">IF(J42="","",IF(AND(J42=B41,K42=C41),J41,B41))</f>
        <v/>
      </c>
      <c r="K43" s="67" t="str">
        <f aca="false">IF(K42="","",IF(AND(J42=B41,K42=C41),K41,C41))</f>
        <v/>
      </c>
      <c r="L43" s="40"/>
      <c r="M43" s="59" t="str">
        <f aca="false">IF(ISNUMBER(E43),E43,"")</f>
        <v/>
      </c>
      <c r="N43" s="32"/>
      <c r="O43" s="68" t="str">
        <f aca="false">IF(L43="","",IF(G43="P","G",IF(G43="G","P","N")))</f>
        <v/>
      </c>
      <c r="P43" s="69" t="str">
        <f aca="false">IF(O43="","",IF(O43="G",3,IF(O43="N",2,1)))</f>
        <v/>
      </c>
      <c r="Q43" s="70" t="str">
        <f aca="false">IF(ISNUMBER(M43),L43/M43,"")</f>
        <v/>
      </c>
      <c r="R43" s="3"/>
    </row>
    <row r="44" customFormat="false" ht="18" hidden="false" customHeight="true" outlineLevel="0" collapsed="false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customFormat="false" ht="18" hidden="false" customHeight="true" outlineLevel="0" collapsed="false"/>
    <row r="47" customFormat="false" ht="31.5" hidden="false" customHeight="true" outlineLevel="0" collapsed="false"/>
    <row r="48" customFormat="false" ht="18" hidden="false" customHeight="true" outlineLevel="0" collapsed="false"/>
    <row r="49" customFormat="false" ht="18" hidden="false" customHeight="true" outlineLevel="0" collapsed="false"/>
    <row r="51" customFormat="false" ht="31.5" hidden="false" customHeight="true" outlineLevel="0" collapsed="false"/>
    <row r="52" customFormat="false" ht="18" hidden="false" customHeight="true" outlineLevel="0" collapsed="false"/>
    <row r="53" customFormat="false" ht="18" hidden="false" customHeight="true" outlineLevel="0" collapsed="false"/>
    <row r="1048576" customFormat="false" ht="12.8" hidden="false" customHeight="false" outlineLevel="0" collapsed="false"/>
  </sheetData>
  <sheetProtection sheet="true" objects="true" scenarios="true" selectLockedCells="true"/>
  <mergeCells count="57">
    <mergeCell ref="C2:D2"/>
    <mergeCell ref="G2:H2"/>
    <mergeCell ref="I2:J3"/>
    <mergeCell ref="C3:D3"/>
    <mergeCell ref="G3:H3"/>
    <mergeCell ref="B5:I5"/>
    <mergeCell ref="J5:Q5"/>
    <mergeCell ref="D7:F7"/>
    <mergeCell ref="H7:I7"/>
    <mergeCell ref="L7:N7"/>
    <mergeCell ref="P7:Q7"/>
    <mergeCell ref="D8:F8"/>
    <mergeCell ref="H8:I8"/>
    <mergeCell ref="L8:N8"/>
    <mergeCell ref="P8:Q8"/>
    <mergeCell ref="D9:F9"/>
    <mergeCell ref="H9:I9"/>
    <mergeCell ref="L9:N9"/>
    <mergeCell ref="P9:Q9"/>
    <mergeCell ref="D10:F10"/>
    <mergeCell ref="H10:I10"/>
    <mergeCell ref="L10:N10"/>
    <mergeCell ref="O10:Q10"/>
    <mergeCell ref="D11:F11"/>
    <mergeCell ref="J11:L11"/>
    <mergeCell ref="B12:C12"/>
    <mergeCell ref="J12:K12"/>
    <mergeCell ref="B20:Q20"/>
    <mergeCell ref="D21:F21"/>
    <mergeCell ref="J21:L21"/>
    <mergeCell ref="D22:F22"/>
    <mergeCell ref="H22:I22"/>
    <mergeCell ref="D23:F23"/>
    <mergeCell ref="H23:I23"/>
    <mergeCell ref="D24:F24"/>
    <mergeCell ref="H24:I24"/>
    <mergeCell ref="D25:F25"/>
    <mergeCell ref="H25:I25"/>
    <mergeCell ref="D26:F26"/>
    <mergeCell ref="J26:L26"/>
    <mergeCell ref="B27:C27"/>
    <mergeCell ref="J27:K27"/>
    <mergeCell ref="B33:Q33"/>
    <mergeCell ref="D34:F34"/>
    <mergeCell ref="J34:L34"/>
    <mergeCell ref="D35:F35"/>
    <mergeCell ref="H35:I35"/>
    <mergeCell ref="D36:F36"/>
    <mergeCell ref="H36:I36"/>
    <mergeCell ref="D37:F37"/>
    <mergeCell ref="H37:I37"/>
    <mergeCell ref="D38:F38"/>
    <mergeCell ref="H38:I38"/>
    <mergeCell ref="D39:F39"/>
    <mergeCell ref="J39:L39"/>
    <mergeCell ref="B40:C40"/>
    <mergeCell ref="J40:K40"/>
  </mergeCells>
  <conditionalFormatting sqref="G28:G30 G41:G43">
    <cfRule type="cellIs" priority="2" operator="equal" aboveAverage="0" equalAverage="0" bottom="0" percent="0" rank="0" text="" dxfId="0">
      <formula>"P"</formula>
    </cfRule>
    <cfRule type="cellIs" priority="3" operator="equal" aboveAverage="0" equalAverage="0" bottom="0" percent="0" rank="0" text="" dxfId="1">
      <formula>"N"</formula>
    </cfRule>
    <cfRule type="cellIs" priority="4" operator="equal" aboveAverage="0" equalAverage="0" bottom="0" percent="0" rank="0" text="" dxfId="2">
      <formula>"G"</formula>
    </cfRule>
  </conditionalFormatting>
  <conditionalFormatting sqref="O28:O30 O41:O43">
    <cfRule type="cellIs" priority="5" operator="equal" aboveAverage="0" equalAverage="0" bottom="0" percent="0" rank="0" text="" dxfId="3">
      <formula>"P"</formula>
    </cfRule>
    <cfRule type="cellIs" priority="6" operator="equal" aboveAverage="0" equalAverage="0" bottom="0" percent="0" rank="0" text="" dxfId="4">
      <formula>"N"</formula>
    </cfRule>
    <cfRule type="cellIs" priority="7" operator="equal" aboveAverage="0" equalAverage="0" bottom="0" percent="0" rank="0" text="" dxfId="5">
      <formula>"G"</formula>
    </cfRule>
  </conditionalFormatting>
  <conditionalFormatting sqref="O13:O17">
    <cfRule type="cellIs" priority="8" operator="equal" aboveAverage="0" equalAverage="0" bottom="0" percent="0" rank="0" text="" dxfId="6">
      <formula>"P"</formula>
    </cfRule>
    <cfRule type="cellIs" priority="9" operator="equal" aboveAverage="0" equalAverage="0" bottom="0" percent="0" rank="0" text="" dxfId="7">
      <formula>"N"</formula>
    </cfRule>
    <cfRule type="cellIs" priority="10" operator="equal" aboveAverage="0" equalAverage="0" bottom="0" percent="0" rank="0" text="" dxfId="8">
      <formula>"G"</formula>
    </cfRule>
  </conditionalFormatting>
  <conditionalFormatting sqref="G13:G17">
    <cfRule type="cellIs" priority="11" operator="equal" aboveAverage="0" equalAverage="0" bottom="0" percent="0" rank="0" text="" dxfId="9">
      <formula>"P"</formula>
    </cfRule>
    <cfRule type="cellIs" priority="12" operator="equal" aboveAverage="0" equalAverage="0" bottom="0" percent="0" rank="0" text="" dxfId="10">
      <formula>"N"</formula>
    </cfRule>
    <cfRule type="cellIs" priority="13" operator="equal" aboveAverage="0" equalAverage="0" bottom="0" percent="0" rank="0" text="" dxfId="11">
      <formula>"G"</formula>
    </cfRule>
  </conditionalFormatting>
  <dataValidations count="7">
    <dataValidation allowBlank="true" errorStyle="stop" operator="equal" showDropDown="false" showErrorMessage="true" showInputMessage="true" sqref="C2:D2" type="list">
      <formula1>Menus!$H$2:$H$10</formula1>
      <formula2>0</formula2>
    </dataValidation>
    <dataValidation allowBlank="true" errorStyle="stop" operator="equal" showDropDown="false" showErrorMessage="true" showInputMessage="true" sqref="D3" type="list">
      <formula1>Menus!$B$2:$B$25</formula1>
      <formula2>0</formula2>
    </dataValidation>
    <dataValidation allowBlank="true" errorStyle="stop" operator="equal" showDropDown="false" showErrorMessage="true" showInputMessage="true" sqref="G3" type="list">
      <formula1>Menus!$J$2:$J$8</formula1>
      <formula2>0</formula2>
    </dataValidation>
    <dataValidation allowBlank="true" errorStyle="stop" operator="equal" showDropDown="false" showErrorMessage="true" showInputMessage="true" sqref="H3" type="list">
      <formula1>Menus!$J$2:$J$6</formula1>
      <formula2>0</formula2>
    </dataValidation>
    <dataValidation allowBlank="true" errorStyle="stop" operator="equal" showDropDown="false" showErrorMessage="true" showInputMessage="true" sqref="C3" type="list">
      <formula1>Menus!$D$2:$D$11</formula1>
      <formula2>0</formula2>
    </dataValidation>
    <dataValidation allowBlank="true" errorStyle="stop" operator="equal" showDropDown="false" showErrorMessage="true" showInputMessage="true" sqref="D8:F10 L8:N9" type="list">
      <formula1>Menus!$H$2:$H$10</formula1>
      <formula2>0</formula2>
    </dataValidation>
    <dataValidation allowBlank="true" errorStyle="stop" operator="equal" showDropDown="false" showErrorMessage="true" showInputMessage="true" sqref="D23:F25 D36:F38" type="list">
      <formula1>Menus!$H$2:$H$10</formula1>
      <formula2>0</formula2>
    </dataValidation>
  </dataValidations>
  <printOptions headings="false" gridLines="false" gridLinesSet="true" horizontalCentered="true" verticalCentered="false"/>
  <pageMargins left="0.236111111111111" right="0.236111111111111" top="0.157638888888889" bottom="0.157638888888889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64"/>
  <sheetViews>
    <sheetView showFormulas="false" showGridLines="false" showRowColHeaders="false" showZeros="true" rightToLeft="false" tabSelected="false" showOutlineSymbols="true" defaultGridColor="true" view="pageBreakPreview" topLeftCell="A1" colorId="64" zoomScale="55" zoomScaleNormal="93" zoomScalePageLayoutView="55" workbookViewId="0">
      <selection pane="topLeft" activeCell="C2" activeCellId="0" sqref="C2"/>
    </sheetView>
  </sheetViews>
  <sheetFormatPr defaultColWidth="11.43359375" defaultRowHeight="12.75" zeroHeight="false" outlineLevelRow="0" outlineLevelCol="0"/>
  <cols>
    <col collapsed="false" customWidth="true" hidden="false" outlineLevel="0" max="1" min="1" style="1" width="2.71"/>
    <col collapsed="false" customWidth="true" hidden="false" outlineLevel="0" max="2" min="2" style="1" width="25.71"/>
    <col collapsed="false" customWidth="true" hidden="false" outlineLevel="0" max="3" min="3" style="1" width="20.71"/>
    <col collapsed="false" customWidth="true" hidden="false" outlineLevel="0" max="6" min="4" style="1" width="9.57"/>
    <col collapsed="false" customWidth="true" hidden="false" outlineLevel="0" max="8" min="7" style="1" width="8.71"/>
    <col collapsed="false" customWidth="false" hidden="false" outlineLevel="0" max="9" min="9" style="1" width="11.44"/>
    <col collapsed="false" customWidth="true" hidden="false" outlineLevel="0" max="10" min="10" style="1" width="25.71"/>
    <col collapsed="false" customWidth="true" hidden="false" outlineLevel="0" max="11" min="11" style="1" width="20.71"/>
    <col collapsed="false" customWidth="true" hidden="false" outlineLevel="0" max="14" min="12" style="1" width="9.57"/>
    <col collapsed="false" customWidth="true" hidden="false" outlineLevel="0" max="16" min="15" style="1" width="8.71"/>
    <col collapsed="false" customWidth="false" hidden="false" outlineLevel="0" max="17" min="17" style="1" width="11.43"/>
    <col collapsed="false" customWidth="true" hidden="false" outlineLevel="0" max="18" min="18" style="1" width="2.3"/>
    <col collapsed="false" customWidth="false" hidden="false" outlineLevel="0" max="16384" min="19" style="1" width="11.43"/>
  </cols>
  <sheetData>
    <row r="1" customFormat="false" ht="12.75" hidden="false" customHeight="false" outlineLevel="0" collapsed="false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customFormat="false" ht="36" hidden="false" customHeight="true" outlineLevel="0" collapsed="false">
      <c r="A2" s="3"/>
      <c r="B2" s="4" t="s">
        <v>0</v>
      </c>
      <c r="C2" s="5"/>
      <c r="D2" s="5"/>
      <c r="F2" s="4" t="s">
        <v>1</v>
      </c>
      <c r="G2" s="5"/>
      <c r="H2" s="5"/>
      <c r="I2" s="6" t="s">
        <v>2</v>
      </c>
      <c r="J2" s="6"/>
      <c r="K2" s="4" t="s">
        <v>3</v>
      </c>
      <c r="L2" s="7" t="str">
        <f aca="false">IF($C$3="","",VLOOKUP($C$3,Menus!$D$1:$F$11,2,))</f>
        <v/>
      </c>
      <c r="R2" s="3"/>
    </row>
    <row r="3" customFormat="false" ht="36" hidden="false" customHeight="true" outlineLevel="0" collapsed="false">
      <c r="A3" s="3"/>
      <c r="B3" s="8" t="s">
        <v>4</v>
      </c>
      <c r="C3" s="9"/>
      <c r="D3" s="9"/>
      <c r="F3" s="4" t="s">
        <v>5</v>
      </c>
      <c r="G3" s="5"/>
      <c r="H3" s="5"/>
      <c r="I3" s="6"/>
      <c r="J3" s="6"/>
      <c r="K3" s="4" t="s">
        <v>6</v>
      </c>
      <c r="L3" s="7" t="str">
        <f aca="false">IF($C$3="","",VLOOKUP($C$3,Menus!$D$1:$F$11,3,))</f>
        <v/>
      </c>
      <c r="R3" s="3"/>
    </row>
    <row r="4" customFormat="false" ht="12" hidden="false" customHeight="true" outlineLevel="0" collapsed="false">
      <c r="A4" s="3"/>
      <c r="B4" s="10"/>
      <c r="C4" s="11"/>
      <c r="D4" s="12"/>
      <c r="E4" s="13"/>
      <c r="F4" s="14"/>
      <c r="G4" s="15"/>
      <c r="H4" s="15"/>
      <c r="I4" s="16"/>
      <c r="J4" s="16"/>
      <c r="K4" s="16"/>
      <c r="L4" s="16"/>
      <c r="M4" s="16"/>
      <c r="R4" s="3"/>
    </row>
    <row r="5" customFormat="false" ht="24.75" hidden="false" customHeight="true" outlineLevel="0" collapsed="false">
      <c r="A5" s="3"/>
      <c r="B5" s="17" t="s">
        <v>7</v>
      </c>
      <c r="C5" s="17"/>
      <c r="D5" s="17"/>
      <c r="E5" s="17"/>
      <c r="F5" s="17"/>
      <c r="G5" s="17"/>
      <c r="H5" s="17"/>
      <c r="I5" s="17"/>
      <c r="J5" s="17" t="s">
        <v>20</v>
      </c>
      <c r="K5" s="17"/>
      <c r="L5" s="17"/>
      <c r="M5" s="17"/>
      <c r="N5" s="17"/>
      <c r="O5" s="17"/>
      <c r="P5" s="17"/>
      <c r="Q5" s="17"/>
      <c r="R5" s="3"/>
    </row>
    <row r="6" customFormat="false" ht="9.75" hidden="false" customHeight="true" outlineLevel="0" collapsed="false">
      <c r="A6" s="3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20"/>
      <c r="R6" s="3"/>
    </row>
    <row r="7" s="27" customFormat="true" ht="28.35" hidden="false" customHeight="true" outlineLevel="0" collapsed="false">
      <c r="A7" s="21"/>
      <c r="B7" s="22" t="s">
        <v>8</v>
      </c>
      <c r="C7" s="23" t="s">
        <v>9</v>
      </c>
      <c r="D7" s="23" t="s">
        <v>10</v>
      </c>
      <c r="E7" s="23"/>
      <c r="F7" s="23"/>
      <c r="G7" s="24" t="s">
        <v>11</v>
      </c>
      <c r="H7" s="25" t="s">
        <v>12</v>
      </c>
      <c r="I7" s="25"/>
      <c r="J7" s="22" t="s">
        <v>8</v>
      </c>
      <c r="K7" s="23" t="s">
        <v>9</v>
      </c>
      <c r="L7" s="23" t="s">
        <v>10</v>
      </c>
      <c r="M7" s="23"/>
      <c r="N7" s="23"/>
      <c r="O7" s="24" t="s">
        <v>11</v>
      </c>
      <c r="P7" s="25" t="s">
        <v>12</v>
      </c>
      <c r="Q7" s="25"/>
      <c r="R7" s="21"/>
      <c r="S7" s="1"/>
      <c r="T7" s="1"/>
      <c r="U7" s="1"/>
    </row>
    <row r="8" s="36" customFormat="true" ht="24.75" hidden="false" customHeight="true" outlineLevel="0" collapsed="false">
      <c r="A8" s="29"/>
      <c r="B8" s="30"/>
      <c r="C8" s="31"/>
      <c r="D8" s="32"/>
      <c r="E8" s="32"/>
      <c r="F8" s="32"/>
      <c r="G8" s="33" t="str">
        <f aca="false">IF(H15="","",IF(AND(B14=B8,C14=C8),H12+H14,H12+H15))</f>
        <v/>
      </c>
      <c r="H8" s="34" t="str">
        <f aca="false">IF(I15="","",IF(AND(B14=B8,C14=C8),(D12+D14)/(E12+E14),(D12+D15)/(E12+E15)))</f>
        <v/>
      </c>
      <c r="I8" s="34"/>
      <c r="J8" s="30"/>
      <c r="K8" s="31"/>
      <c r="L8" s="32"/>
      <c r="M8" s="32"/>
      <c r="N8" s="32"/>
      <c r="O8" s="59" t="str">
        <f aca="false">IF(P15="","",IF(AND(J14=J8,K14=K8),H13+P14,H13+P15))</f>
        <v/>
      </c>
      <c r="P8" s="61" t="str">
        <f aca="false">IF(Q15="","",IF(AND(J14=J8,K14=K8),(D13+L14)/(E13+M14),(D13+L15)/(E13+M15)))</f>
        <v/>
      </c>
      <c r="Q8" s="61"/>
      <c r="R8" s="29"/>
      <c r="S8" s="1"/>
      <c r="T8" s="1"/>
      <c r="U8" s="1"/>
    </row>
    <row r="9" s="36" customFormat="true" ht="24.75" hidden="false" customHeight="true" outlineLevel="0" collapsed="false">
      <c r="A9" s="29"/>
      <c r="B9" s="38"/>
      <c r="C9" s="39"/>
      <c r="D9" s="40"/>
      <c r="E9" s="40"/>
      <c r="F9" s="40"/>
      <c r="G9" s="33" t="str">
        <f aca="false">IF(H15="","",IF(AND(B14=B9,C14=C9),P12+H14,P12+H15))</f>
        <v/>
      </c>
      <c r="H9" s="34" t="str">
        <f aca="false">IF(I15="","",IF(AND(B14=B9,C14=C9),(L12+D14)/(M12+E14),(L12+D15)/(M12+E15)))</f>
        <v/>
      </c>
      <c r="I9" s="34"/>
      <c r="J9" s="30"/>
      <c r="K9" s="31"/>
      <c r="L9" s="32"/>
      <c r="M9" s="32"/>
      <c r="N9" s="32"/>
      <c r="O9" s="59" t="str">
        <f aca="false">IF(P15="","",IF(AND(J14=J9,K14=K9),P13+P14,P13+P15))</f>
        <v/>
      </c>
      <c r="P9" s="61" t="str">
        <f aca="false">IF(Q15="","",IF(AND(J14=J9,K14=K9),(L13+L14)/(M13+M14),(L13+L15)/(M13+M15)))</f>
        <v/>
      </c>
      <c r="Q9" s="61"/>
      <c r="R9" s="29"/>
      <c r="S9" s="1"/>
      <c r="T9" s="1"/>
      <c r="U9" s="1"/>
    </row>
    <row r="10" customFormat="false" ht="9.75" hidden="false" customHeight="true" outlineLevel="0" collapsed="false">
      <c r="A10" s="3"/>
      <c r="B10" s="42"/>
      <c r="D10" s="43"/>
      <c r="E10" s="43"/>
      <c r="F10" s="43"/>
      <c r="J10" s="81"/>
      <c r="K10" s="81"/>
      <c r="L10" s="81"/>
      <c r="M10" s="81"/>
      <c r="N10" s="82"/>
      <c r="O10" s="82"/>
      <c r="P10" s="82"/>
      <c r="Q10" s="83"/>
      <c r="R10" s="3"/>
    </row>
    <row r="11" customFormat="false" ht="30" hidden="false" customHeight="true" outlineLevel="0" collapsed="false">
      <c r="A11" s="3"/>
      <c r="B11" s="45" t="s">
        <v>13</v>
      </c>
      <c r="C11" s="45"/>
      <c r="D11" s="46" t="s">
        <v>14</v>
      </c>
      <c r="E11" s="46" t="s">
        <v>15</v>
      </c>
      <c r="F11" s="46" t="s">
        <v>16</v>
      </c>
      <c r="G11" s="47" t="s">
        <v>17</v>
      </c>
      <c r="H11" s="47" t="s">
        <v>11</v>
      </c>
      <c r="I11" s="84" t="s">
        <v>18</v>
      </c>
      <c r="J11" s="49" t="s">
        <v>19</v>
      </c>
      <c r="K11" s="49"/>
      <c r="L11" s="50" t="s">
        <v>14</v>
      </c>
      <c r="M11" s="50" t="s">
        <v>15</v>
      </c>
      <c r="N11" s="50" t="s">
        <v>16</v>
      </c>
      <c r="O11" s="51" t="s">
        <v>17</v>
      </c>
      <c r="P11" s="51" t="s">
        <v>11</v>
      </c>
      <c r="Q11" s="52" t="s">
        <v>18</v>
      </c>
      <c r="R11" s="3"/>
    </row>
    <row r="12" s="36" customFormat="true" ht="24.75" hidden="false" customHeight="true" outlineLevel="0" collapsed="false">
      <c r="A12" s="29"/>
      <c r="B12" s="53" t="str">
        <f aca="false">IF(B8="","",B8)</f>
        <v/>
      </c>
      <c r="C12" s="54" t="str">
        <f aca="false">IF(C8="","",C8)</f>
        <v/>
      </c>
      <c r="D12" s="32"/>
      <c r="E12" s="32"/>
      <c r="F12" s="32"/>
      <c r="G12" s="55" t="str">
        <f aca="false">IF(L12="","",IF(D12&gt;L12,"G",IF(D12&lt;L12,"P","N")))</f>
        <v/>
      </c>
      <c r="H12" s="33" t="str">
        <f aca="false">IF(G12="","",IF(G12="G",3,IF(G12="N",2,1)))</f>
        <v/>
      </c>
      <c r="I12" s="34" t="str">
        <f aca="false">IF(ISNUMBER(D12),D12/E12,"")</f>
        <v/>
      </c>
      <c r="J12" s="57" t="str">
        <f aca="false">IF(B9="","",B9)</f>
        <v/>
      </c>
      <c r="K12" s="58" t="str">
        <f aca="false">IF(C9="","",C9)</f>
        <v/>
      </c>
      <c r="L12" s="32"/>
      <c r="M12" s="59" t="str">
        <f aca="false">IF(ISNUMBER(E12),E12,"")</f>
        <v/>
      </c>
      <c r="N12" s="32"/>
      <c r="O12" s="60" t="str">
        <f aca="false">IF(L12="","",IF(G12="P","G",IF(G12="G","P","N")))</f>
        <v/>
      </c>
      <c r="P12" s="59" t="str">
        <f aca="false">IF(O12="","",IF(O12="G",3,IF(O12="N",2,1)))</f>
        <v/>
      </c>
      <c r="Q12" s="61" t="str">
        <f aca="false">IF(ISNUMBER(L12),L12/M12,"")</f>
        <v/>
      </c>
      <c r="R12" s="29"/>
    </row>
    <row r="13" s="36" customFormat="true" ht="24.75" hidden="false" customHeight="true" outlineLevel="0" collapsed="false">
      <c r="A13" s="29"/>
      <c r="B13" s="53" t="str">
        <f aca="false">IF(J8="","",J8)</f>
        <v/>
      </c>
      <c r="C13" s="54" t="str">
        <f aca="false">IF(K8="","",K8)</f>
        <v/>
      </c>
      <c r="D13" s="32"/>
      <c r="E13" s="32"/>
      <c r="F13" s="32"/>
      <c r="G13" s="55" t="str">
        <f aca="false">IF(L13="","",IF(D13&gt;L13,"G",IF(D13&lt;L13,"P","N")))</f>
        <v/>
      </c>
      <c r="H13" s="33" t="str">
        <f aca="false">IF(G13="","",IF(G13="G",3,IF(G13="N",2,1)))</f>
        <v/>
      </c>
      <c r="I13" s="34" t="str">
        <f aca="false">IF(ISNUMBER(D13),D13/E13,"")</f>
        <v/>
      </c>
      <c r="J13" s="57" t="str">
        <f aca="false">IF(J9="","",J9)</f>
        <v/>
      </c>
      <c r="K13" s="58" t="str">
        <f aca="false">IF(K9="","",K9)</f>
        <v/>
      </c>
      <c r="L13" s="32"/>
      <c r="M13" s="59" t="str">
        <f aca="false">IF(ISNUMBER(E13),E13,"")</f>
        <v/>
      </c>
      <c r="N13" s="32"/>
      <c r="O13" s="60" t="str">
        <f aca="false">IF(L13="","",IF(G13="P","G",IF(G13="G","P","N")))</f>
        <v/>
      </c>
      <c r="P13" s="59" t="str">
        <f aca="false">IF(O13="","",IF(O13="G",3,IF(O13="N",2,1)))</f>
        <v/>
      </c>
      <c r="Q13" s="61" t="str">
        <f aca="false">IF(ISNUMBER(L13),L13/M13,"")</f>
        <v/>
      </c>
      <c r="R13" s="29"/>
    </row>
    <row r="14" s="36" customFormat="true" ht="24.75" hidden="false" customHeight="true" outlineLevel="0" collapsed="false">
      <c r="A14" s="29"/>
      <c r="B14" s="53" t="str">
        <f aca="false">IF(L12="","",
IF(O12="G",B9,
IF(AND(O12="N",P12&gt;H12),B9,
IF(AND(O12="N",P12&lt;=H12),B8,
IF(O12="P",B8)))))</f>
        <v/>
      </c>
      <c r="C14" s="54" t="str">
        <f aca="false">IF(L12="","", 
IF(O12="G",C9, 
IF(AND(O12="N",P12&gt;H12),C9, 
IF(AND(O12="N",P12&lt;=H12),C8, 
IF(O12="P",C8)))))</f>
        <v/>
      </c>
      <c r="D14" s="32"/>
      <c r="E14" s="32"/>
      <c r="F14" s="32"/>
      <c r="G14" s="55" t="str">
        <f aca="false">IF(L14="","",IF(D14&gt;L14,"G",IF(D14&lt;L14,"P","N")))</f>
        <v/>
      </c>
      <c r="H14" s="33" t="str">
        <f aca="false">IF(G14="","",IF(G14="G",3,IF(G14="N",2,1)))</f>
        <v/>
      </c>
      <c r="I14" s="34" t="str">
        <f aca="false">IF(ISNUMBER(D14),D14/E14,"")</f>
        <v/>
      </c>
      <c r="J14" s="57" t="str">
        <f aca="false">IF(L13="","",
IF(O13="G",J8,
IF(AND(O13="N",P13&gt;H13),J8,
IF(AND(O13="N",P13&lt;=H13),J9,
IF(O13="P",J9)))))</f>
        <v/>
      </c>
      <c r="K14" s="58" t="str">
        <f aca="false">IF(L13="","", 
IF(O13="G",K8, 
IF(AND(O13="N",P13&gt;H13),K8, 
IF(AND(O13="N",P13&lt;=H13),K9, 
IF(O13="P",K9)))))</f>
        <v/>
      </c>
      <c r="L14" s="32"/>
      <c r="M14" s="59" t="str">
        <f aca="false">IF(ISNUMBER(E14),E14,"")</f>
        <v/>
      </c>
      <c r="N14" s="32"/>
      <c r="O14" s="60" t="str">
        <f aca="false">IF(L14="","",IF(G14="P","G",IF(G14="G","P","N")))</f>
        <v/>
      </c>
      <c r="P14" s="59" t="str">
        <f aca="false">IF(O14="","",IF(O14="G",3,IF(O14="N",2,1)))</f>
        <v/>
      </c>
      <c r="Q14" s="61" t="str">
        <f aca="false">IF(ISNUMBER(L14),L14/M14,"")</f>
        <v/>
      </c>
      <c r="R14" s="29"/>
    </row>
    <row r="15" s="36" customFormat="true" ht="24.75" hidden="false" customHeight="true" outlineLevel="0" collapsed="false">
      <c r="A15" s="29"/>
      <c r="B15" s="62" t="str">
        <f aca="false">IF(B14="","",IF(AND(B14=B8,C14=C8),B9,B8))</f>
        <v/>
      </c>
      <c r="C15" s="63" t="str">
        <f aca="false">IF(B14="","",IF(AND(B14=B8,C14=C8),C9,C8))</f>
        <v/>
      </c>
      <c r="D15" s="40"/>
      <c r="E15" s="40"/>
      <c r="F15" s="40"/>
      <c r="G15" s="64" t="str">
        <f aca="false">IF(L15="","",IF(D15&gt;L15,"G",IF(D15&lt;L15,"P","N")))</f>
        <v/>
      </c>
      <c r="H15" s="41" t="str">
        <f aca="false">IF(G15="","",IF(G15="G",3,IF(G15="N",2,1)))</f>
        <v/>
      </c>
      <c r="I15" s="78" t="str">
        <f aca="false">IF(ISNUMBER(D15),D15/E15,"")</f>
        <v/>
      </c>
      <c r="J15" s="66" t="str">
        <f aca="false">IF(J14="","",IF(AND(J14=J8,K14=K8),J9,J8))</f>
        <v/>
      </c>
      <c r="K15" s="67" t="str">
        <f aca="false">IF(J14="","",IF(AND(J14=J8,K14=K8),K9,K8))</f>
        <v/>
      </c>
      <c r="L15" s="40"/>
      <c r="M15" s="69" t="str">
        <f aca="false">IF(ISNUMBER(E15),E15,"")</f>
        <v/>
      </c>
      <c r="N15" s="40"/>
      <c r="O15" s="68" t="str">
        <f aca="false">IF(L15="","",IF(G15="P","G",IF(G15="G","P","N")))</f>
        <v/>
      </c>
      <c r="P15" s="69" t="str">
        <f aca="false">IF(O15="","",IF(O15="G",3,IF(O15="N",2,1)))</f>
        <v/>
      </c>
      <c r="Q15" s="70" t="str">
        <f aca="false">IF(ISNUMBER(L15),L15/M15,"")</f>
        <v/>
      </c>
      <c r="R15" s="29"/>
    </row>
    <row r="16" customFormat="false" ht="24.75" hidden="false" customHeight="true" outlineLevel="0" collapsed="false">
      <c r="A16" s="3"/>
      <c r="B16" s="71"/>
      <c r="C16" s="72"/>
      <c r="D16" s="73"/>
      <c r="E16" s="74"/>
      <c r="F16" s="75"/>
      <c r="G16" s="76"/>
      <c r="H16" s="76"/>
      <c r="I16" s="77"/>
      <c r="J16" s="77"/>
      <c r="K16" s="77"/>
      <c r="L16" s="77"/>
      <c r="M16" s="77"/>
      <c r="N16" s="3"/>
      <c r="O16" s="3"/>
      <c r="P16" s="3"/>
      <c r="Q16" s="3"/>
      <c r="R16" s="3"/>
    </row>
    <row r="17" customFormat="false" ht="24.75" hidden="false" customHeight="true" outlineLevel="0" collapsed="false">
      <c r="A17" s="3"/>
      <c r="B17" s="71" t="s">
        <v>27</v>
      </c>
      <c r="C17" s="72"/>
      <c r="D17" s="73"/>
      <c r="E17" s="74"/>
      <c r="F17" s="75"/>
      <c r="G17" s="76"/>
      <c r="H17" s="76"/>
      <c r="I17" s="77"/>
      <c r="J17" s="77"/>
      <c r="K17" s="77"/>
      <c r="L17" s="77"/>
      <c r="M17" s="77"/>
      <c r="N17" s="3"/>
      <c r="O17" s="3"/>
      <c r="P17" s="3"/>
      <c r="Q17" s="3"/>
      <c r="R17" s="3"/>
    </row>
    <row r="18" customFormat="false" ht="24.75" hidden="false" customHeight="true" outlineLevel="0" collapsed="false">
      <c r="A18" s="3"/>
      <c r="B18" s="17" t="s">
        <v>21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3"/>
    </row>
    <row r="19" customFormat="false" ht="9.75" hidden="false" customHeight="true" outlineLevel="0" collapsed="false">
      <c r="A19" s="3"/>
      <c r="B19" s="42"/>
      <c r="D19" s="43"/>
      <c r="E19" s="43"/>
      <c r="F19" s="43"/>
      <c r="J19" s="43"/>
      <c r="K19" s="43"/>
      <c r="L19" s="43"/>
      <c r="M19" s="26"/>
      <c r="Q19" s="44"/>
      <c r="R19" s="3"/>
    </row>
    <row r="20" s="36" customFormat="true" ht="28.35" hidden="false" customHeight="true" outlineLevel="0" collapsed="false">
      <c r="A20" s="29"/>
      <c r="B20" s="22" t="s">
        <v>8</v>
      </c>
      <c r="C20" s="23" t="s">
        <v>9</v>
      </c>
      <c r="D20" s="23" t="s">
        <v>10</v>
      </c>
      <c r="E20" s="23"/>
      <c r="F20" s="23"/>
      <c r="G20" s="24" t="s">
        <v>11</v>
      </c>
      <c r="H20" s="25" t="s">
        <v>12</v>
      </c>
      <c r="I20" s="25"/>
      <c r="J20" s="1"/>
      <c r="K20" s="26"/>
      <c r="L20" s="26"/>
      <c r="M20" s="26"/>
      <c r="N20" s="26"/>
      <c r="O20" s="27"/>
      <c r="P20" s="27"/>
      <c r="Q20" s="28"/>
      <c r="R20" s="29"/>
    </row>
    <row r="21" s="36" customFormat="true" ht="24.75" hidden="false" customHeight="true" outlineLevel="0" collapsed="false">
      <c r="A21" s="29"/>
      <c r="B21" s="30"/>
      <c r="C21" s="31"/>
      <c r="D21" s="32"/>
      <c r="E21" s="32"/>
      <c r="F21" s="32"/>
      <c r="G21" s="33" t="str">
        <f aca="false">IF(H28="","",
IF(AND(B21=B27,C21=C27,B21=B28,C21=C28),SUM(H27,H28), 
IF(AND(B21=B26,C21=C26,B21=J27,C21=K27),SUM(H26,P27),
 IF(AND(B21=B26,C21=C26,B21=J28,C21=K28),SUM(H26,P28),
 IF(AND(B21=J26,C21=K26,B21=J27,C21=K27),SUM(P26,P27), 
IF(AND(B21=J26,C21=K26,B21=J28,C21=K28),SUM(P26,P28)))))))</f>
        <v/>
      </c>
      <c r="H21" s="34" t="str">
        <f aca="false">IF(I28="","", 
IF(AND(B21=B27,C21=C27,B21=B28,C21=C28),(D27+D28)/(E27+E28), 
IF(AND(B21=B26,C21=C26,B21=J27,C21=K27),(D26+L27)/(E26+M27), 
IF(AND(B21=B26,C21=C26,B21=J28,C21=K28),(D26+L28)/(E26+M28), 
IF(AND(B21=J26,C21=K26,B21=J27,C21=K27),(L26+L27)/(M26+M27), 
IF(AND(B21=J26,C21=K26,B21=J28,C21=K28),(L26+L28)/(M26+M28)))))))</f>
        <v/>
      </c>
      <c r="I21" s="34"/>
      <c r="J21" s="1"/>
      <c r="K21" s="35"/>
      <c r="L21" s="35"/>
      <c r="M21" s="35"/>
      <c r="N21" s="35"/>
      <c r="Q21" s="37"/>
      <c r="R21" s="29"/>
    </row>
    <row r="22" s="36" customFormat="true" ht="24.75" hidden="false" customHeight="true" outlineLevel="0" collapsed="false">
      <c r="A22" s="29"/>
      <c r="B22" s="30"/>
      <c r="C22" s="31"/>
      <c r="D22" s="32"/>
      <c r="E22" s="32"/>
      <c r="F22" s="32"/>
      <c r="G22" s="33" t="str">
        <f aca="false">IF(H28="","", 
IF(AND(B22=B27,C22=C27,B22=B28,C22=C28),SUM(H27,H28),  
IF(AND(B22=B26,C22=C26,B22=J27,C22=K27),SUM(H26,P27),  
IF(AND(B22=B26,C22=C26,B22=J28,C22=K28),SUM(H26,P28),  
IF(AND(B22=J26,C22=K26,B22=J27,C22=K27),SUM(P26,P27),  
IF(AND(B22=J26,C22=K26,B22=J28,C22=K28),SUM(P26,P28)))))))</f>
        <v/>
      </c>
      <c r="H22" s="34" t="str">
        <f aca="false">IF(I28="","", 
IF(AND(B22=B27,C22=C27,B22=B28,C22=C28),(D27+D28)/(E27+E28), 
IF(AND(B22=B26,C22=C26,B22=J27,C22=K27),(D26+L27)/(E26+M27), 
IF(AND(B22=B26,C22=C26,B22=J28,C22=K28),(D26+L28)/(E26+M28),
IF(AND(B22=J26,C22=K26,B22=J27,C22=K27),(L26+L27)/(M26+M27),  
IF(AND(B22=J26,C22=K26,B22=J28,C22=K28),(L26+L28)/(M26+M28)))))))</f>
        <v/>
      </c>
      <c r="I22" s="34"/>
      <c r="J22" s="1"/>
      <c r="K22" s="35"/>
      <c r="L22" s="35"/>
      <c r="M22" s="35"/>
      <c r="N22" s="35"/>
      <c r="Q22" s="37"/>
      <c r="R22" s="29"/>
    </row>
    <row r="23" s="36" customFormat="true" ht="24.75" hidden="false" customHeight="true" outlineLevel="0" collapsed="false">
      <c r="A23" s="29"/>
      <c r="B23" s="38"/>
      <c r="C23" s="39"/>
      <c r="D23" s="40"/>
      <c r="E23" s="40"/>
      <c r="F23" s="40"/>
      <c r="G23" s="41" t="str">
        <f aca="false">IF(H28="","", 
IF(AND(B23=B27,C23=C27,B23=B28,C23=C28),SUM(H27,H28),  
IF(AND(B23=B26,C23=C26,B23=J27,C23=K27),SUM(H26,P27),  
IF(AND(B23=B26,C23=C26,B23=J28,C23=K28),SUM(H26,P28),  
IF(AND(B23=J26,C23=K26,B23=J27,C23=K27),SUM(P26,P27),  
IF(AND(B23=J26,C23=K26,B23=J28,C23=K28),SUM(P26,P28)))))))</f>
        <v/>
      </c>
      <c r="H23" s="34" t="str">
        <f aca="false">IF(I28="","",  
IF(AND(B23=B27,C23=C27,B23=B28,C23=C28),(D27+D28)/(E27+E28),  
IF(AND(B23=B26,C23=C26,B23=J27,C23=K27),(D26+L27)/(E26+M27),  
IF(AND(B23=B26,C23=C26,B23=J28,C23=K28),(D26+L28)/(E26+M28), 
IF(AND(B23=J26,C23=K26,B23=J27,C23=K27),(L26+L27)/(M26+M27),   
IF(AND(B23=J26,C23=K26,B23=J28,C23=K28),(L26+L28)/(M26+M28)))))))</f>
        <v/>
      </c>
      <c r="I23" s="34"/>
      <c r="J23" s="1"/>
      <c r="K23" s="35"/>
      <c r="L23" s="35"/>
      <c r="M23" s="35"/>
      <c r="N23" s="35"/>
      <c r="Q23" s="37"/>
      <c r="R23" s="29"/>
    </row>
    <row r="24" customFormat="false" ht="9.75" hidden="false" customHeight="true" outlineLevel="0" collapsed="false">
      <c r="A24" s="3"/>
      <c r="B24" s="42"/>
      <c r="D24" s="43"/>
      <c r="E24" s="43"/>
      <c r="F24" s="43"/>
      <c r="J24" s="43"/>
      <c r="K24" s="43"/>
      <c r="L24" s="43"/>
      <c r="M24" s="26"/>
      <c r="Q24" s="44"/>
      <c r="R24" s="3"/>
    </row>
    <row r="25" customFormat="false" ht="30" hidden="false" customHeight="true" outlineLevel="0" collapsed="false">
      <c r="A25" s="3"/>
      <c r="B25" s="45" t="s">
        <v>13</v>
      </c>
      <c r="C25" s="45"/>
      <c r="D25" s="46" t="s">
        <v>14</v>
      </c>
      <c r="E25" s="46" t="s">
        <v>15</v>
      </c>
      <c r="F25" s="46" t="s">
        <v>16</v>
      </c>
      <c r="G25" s="47" t="s">
        <v>17</v>
      </c>
      <c r="H25" s="47" t="s">
        <v>11</v>
      </c>
      <c r="I25" s="48" t="s">
        <v>18</v>
      </c>
      <c r="J25" s="49" t="s">
        <v>19</v>
      </c>
      <c r="K25" s="49"/>
      <c r="L25" s="50" t="s">
        <v>14</v>
      </c>
      <c r="M25" s="50" t="s">
        <v>15</v>
      </c>
      <c r="N25" s="50" t="s">
        <v>16</v>
      </c>
      <c r="O25" s="51" t="s">
        <v>17</v>
      </c>
      <c r="P25" s="51" t="s">
        <v>11</v>
      </c>
      <c r="Q25" s="52" t="s">
        <v>18</v>
      </c>
      <c r="R25" s="3"/>
    </row>
    <row r="26" s="36" customFormat="true" ht="24.75" hidden="false" customHeight="true" outlineLevel="0" collapsed="false">
      <c r="A26" s="29"/>
      <c r="B26" s="53" t="str">
        <f aca="false">IF(OR(B21="",B22="",B23="",D21="",D22="",D23=""),"",
IF(OR(AND(D21=D23,D21&lt;&gt;D22),AND(D21=D22,D21&lt;&gt;D23)),B21,B22))</f>
        <v/>
      </c>
      <c r="C26" s="54" t="str">
        <f aca="false">IF(OR(B21="",B22="",B23="",D21="",D22="",D23=""),"", IF(OR(AND(D21=D23,D21&lt;&gt;D22),AND(D21=D22,D21&lt;&gt;D23)),C21,C22))</f>
        <v/>
      </c>
      <c r="D26" s="32"/>
      <c r="E26" s="32"/>
      <c r="F26" s="32"/>
      <c r="G26" s="55" t="str">
        <f aca="false">IF(L26="","",IF(D26&gt;L26,"G",IF(D26&lt;L26,"P","N")))</f>
        <v/>
      </c>
      <c r="H26" s="33" t="str">
        <f aca="false">IF(G26="","",IF(G26="G",3,IF(G26="N",2,1)))</f>
        <v/>
      </c>
      <c r="I26" s="56" t="str">
        <f aca="false">IF(ISNUMBER(E26),D26/E26,"")</f>
        <v/>
      </c>
      <c r="J26" s="57" t="str">
        <f aca="false">IF(OR(B21="",B22="",B23="",D21="",D22="",D23=""),"", 
IF(AND(D21=D22,D21&lt;&gt;D23),B22,B23))</f>
        <v/>
      </c>
      <c r="K26" s="58" t="str">
        <f aca="false">IF(OR(B21="",B22="",B23="",D21="",D22="",D23=""),"", 
IF(AND(D21=D22,D21&lt;&gt;D23),C22,C23))</f>
        <v/>
      </c>
      <c r="L26" s="32"/>
      <c r="M26" s="59" t="str">
        <f aca="false">IF(ISNUMBER(E26),E26,"")</f>
        <v/>
      </c>
      <c r="N26" s="32"/>
      <c r="O26" s="60" t="str">
        <f aca="false">IF(L26="","",IF(G26="P","G",IF(G26="G","P","N")))</f>
        <v/>
      </c>
      <c r="P26" s="59" t="str">
        <f aca="false">IF(O26="","",IF(O26="G",3,IF(O26="N",2,1)))</f>
        <v/>
      </c>
      <c r="Q26" s="61" t="str">
        <f aca="false">IF(ISNUMBER(M26),L26/M26,"")</f>
        <v/>
      </c>
      <c r="R26" s="29"/>
    </row>
    <row r="27" s="36" customFormat="true" ht="24.75" hidden="false" customHeight="true" outlineLevel="0" collapsed="false">
      <c r="A27" s="29"/>
      <c r="B27" s="53" t="str">
        <f aca="false">IF(OR(B26="",C26="",J26="",K26=""),"",
IF(AND(B26=B21,C26=C21,J26=B23,K26=C23),B22,
IF(AND(B26=B21,C26=C21,J26=B22,K26=C22),B23,B21)))</f>
        <v/>
      </c>
      <c r="C27" s="54" t="str">
        <f aca="false">IF(OR(B26="",C26="",J26="",K26=""),"", 
IF(AND(B26=B21,C26=C21,J26=B23,K26=C23),C22,
 IF(AND(B26=B21,C26=C21,J26=B22,K26=C22),C23,C21)))</f>
        <v/>
      </c>
      <c r="D27" s="32"/>
      <c r="E27" s="32"/>
      <c r="F27" s="32"/>
      <c r="G27" s="55" t="str">
        <f aca="false">IF(L27="","",IF(D27&gt;L27,"G",IF(D27&lt;L27,"P","N")))</f>
        <v/>
      </c>
      <c r="H27" s="33" t="str">
        <f aca="false">IF(G27="","",IF(G27="G",3,IF(G27="N",2,1)))</f>
        <v/>
      </c>
      <c r="I27" s="56" t="str">
        <f aca="false">IF(ISNUMBER(E27),D27/E27,"")</f>
        <v/>
      </c>
      <c r="J27" s="57" t="str">
        <f aca="false">IF(L26="","",IF(O26="G",B26,IF(AND(O26="N",N26&gt;F26),B26,
IF(AND(O26="N",N26&lt;=F26),J26,IF(O26="P",J26)))))</f>
        <v/>
      </c>
      <c r="K27" s="58" t="str">
        <f aca="false">IF(L26="","",
IF(O26="G",C26,
IF(AND(O26="N",N26&gt;F26),C26, 
IF(AND(O26="N",N26&lt;=F26),K26,
IF(O26="P",K26)))))</f>
        <v/>
      </c>
      <c r="L27" s="32"/>
      <c r="M27" s="59" t="str">
        <f aca="false">IF(ISNUMBER(E27),E27,"")</f>
        <v/>
      </c>
      <c r="N27" s="32"/>
      <c r="O27" s="60" t="str">
        <f aca="false">IF(L27="","",IF(G27="P","G",IF(G27="G","P","N")))</f>
        <v/>
      </c>
      <c r="P27" s="59" t="str">
        <f aca="false">IF(O27="","",IF(O27="G",3,IF(O27="N",2,1)))</f>
        <v/>
      </c>
      <c r="Q27" s="61" t="str">
        <f aca="false">IF(ISNUMBER(M27),L27/M27,"")</f>
        <v/>
      </c>
      <c r="R27" s="29"/>
    </row>
    <row r="28" s="36" customFormat="true" ht="24.75" hidden="false" customHeight="true" outlineLevel="0" collapsed="false">
      <c r="A28" s="29"/>
      <c r="B28" s="62" t="str">
        <f aca="false">IF(OR(B26="",C26="",J26="",K26=""),"", 
IF(AND(B26=B21,C26=C21,J26=B23,K26=C23),B22, 
IF(AND(B26=B21,C26=C21,J26=B22,K26=C22),B23,B21)))</f>
        <v/>
      </c>
      <c r="C28" s="63" t="str">
        <f aca="false">IF(OR(B26="",C26="",J26="",K26=""),"",  
IF(AND(B26=B21,C26=C21,J26=B23,K26=C23),C22, 
IF(AND(B26=B21,C26=C21,J26=B22,K26=C22),C23,C21)))</f>
        <v/>
      </c>
      <c r="D28" s="40"/>
      <c r="E28" s="40"/>
      <c r="F28" s="40"/>
      <c r="G28" s="64" t="str">
        <f aca="false">IF(L28="","",IF(D28&gt;L28,"G",IF(D28&lt;L28,"P","N")))</f>
        <v/>
      </c>
      <c r="H28" s="41" t="str">
        <f aca="false">IF(G28="","",IF(G28="G",3,IF(G28="N",2,1)))</f>
        <v/>
      </c>
      <c r="I28" s="65" t="str">
        <f aca="false">IF(ISNUMBER(E28),D28/E28,"")</f>
        <v/>
      </c>
      <c r="J28" s="66" t="str">
        <f aca="false">IF(J27="","",IF(AND(J27=B26,K27=C26),J26,B26))</f>
        <v/>
      </c>
      <c r="K28" s="67" t="str">
        <f aca="false">IF(K27="","",IF(AND(J27=B26,K27=C26),K26,C26))</f>
        <v/>
      </c>
      <c r="L28" s="40"/>
      <c r="M28" s="59" t="str">
        <f aca="false">IF(ISNUMBER(E28),E28,"")</f>
        <v/>
      </c>
      <c r="N28" s="32"/>
      <c r="O28" s="68" t="str">
        <f aca="false">IF(L28="","",IF(G28="P","G",IF(G28="G","P","N")))</f>
        <v/>
      </c>
      <c r="P28" s="69" t="str">
        <f aca="false">IF(O28="","",IF(O28="G",3,IF(O28="N",2,1)))</f>
        <v/>
      </c>
      <c r="Q28" s="70" t="str">
        <f aca="false">IF(ISNUMBER(M28),L28/M28,"")</f>
        <v/>
      </c>
      <c r="R28" s="29"/>
    </row>
    <row r="29" customFormat="false" ht="24.75" hidden="false" customHeight="true" outlineLevel="0" collapsed="false">
      <c r="A29" s="3"/>
      <c r="B29" s="71"/>
      <c r="C29" s="72"/>
      <c r="D29" s="73"/>
      <c r="E29" s="74"/>
      <c r="F29" s="75"/>
      <c r="G29" s="76"/>
      <c r="H29" s="76"/>
      <c r="I29" s="77"/>
      <c r="J29" s="77"/>
      <c r="K29" s="77"/>
      <c r="L29" s="77"/>
      <c r="M29" s="77"/>
      <c r="N29" s="3"/>
      <c r="O29" s="3"/>
      <c r="P29" s="3"/>
      <c r="Q29" s="3"/>
      <c r="R29" s="3"/>
    </row>
    <row r="30" customFormat="false" ht="24.75" hidden="false" customHeight="true" outlineLevel="0" collapsed="false">
      <c r="A30" s="3"/>
      <c r="B30" s="71" t="s">
        <v>28</v>
      </c>
      <c r="C30" s="72"/>
      <c r="D30" s="73"/>
      <c r="E30" s="74"/>
      <c r="F30" s="75"/>
      <c r="G30" s="76"/>
      <c r="H30" s="76"/>
      <c r="I30" s="77"/>
      <c r="J30" s="77"/>
      <c r="K30" s="77"/>
      <c r="L30" s="77"/>
      <c r="M30" s="77"/>
      <c r="N30" s="3"/>
      <c r="O30" s="3"/>
      <c r="P30" s="3"/>
      <c r="Q30" s="3"/>
      <c r="R30" s="3"/>
    </row>
    <row r="31" customFormat="false" ht="24.75" hidden="false" customHeight="true" outlineLevel="0" collapsed="false">
      <c r="A31" s="3"/>
      <c r="B31" s="17" t="s">
        <v>22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3"/>
    </row>
    <row r="32" s="36" customFormat="true" ht="9.75" hidden="false" customHeight="true" outlineLevel="0" collapsed="false">
      <c r="A32" s="3"/>
      <c r="B32" s="42"/>
      <c r="C32" s="1"/>
      <c r="D32" s="43"/>
      <c r="E32" s="43"/>
      <c r="F32" s="43"/>
      <c r="G32" s="1"/>
      <c r="H32" s="1"/>
      <c r="I32" s="1"/>
      <c r="J32" s="43"/>
      <c r="K32" s="43"/>
      <c r="L32" s="43"/>
      <c r="M32" s="26"/>
      <c r="N32" s="1"/>
      <c r="O32" s="1"/>
      <c r="P32" s="1"/>
      <c r="Q32" s="44"/>
      <c r="R32" s="29"/>
    </row>
    <row r="33" s="36" customFormat="true" ht="28.35" hidden="false" customHeight="true" outlineLevel="0" collapsed="false">
      <c r="A33" s="29"/>
      <c r="B33" s="22" t="s">
        <v>8</v>
      </c>
      <c r="C33" s="23" t="s">
        <v>9</v>
      </c>
      <c r="D33" s="23" t="s">
        <v>10</v>
      </c>
      <c r="E33" s="23"/>
      <c r="F33" s="23"/>
      <c r="G33" s="24" t="s">
        <v>11</v>
      </c>
      <c r="H33" s="25" t="s">
        <v>12</v>
      </c>
      <c r="I33" s="25"/>
      <c r="J33" s="1"/>
      <c r="K33" s="26"/>
      <c r="L33" s="26"/>
      <c r="M33" s="26"/>
      <c r="N33" s="26"/>
      <c r="O33" s="27"/>
      <c r="P33" s="27"/>
      <c r="Q33" s="28"/>
      <c r="R33" s="29"/>
    </row>
    <row r="34" s="36" customFormat="true" ht="24.75" hidden="false" customHeight="true" outlineLevel="0" collapsed="false">
      <c r="A34" s="29"/>
      <c r="B34" s="30"/>
      <c r="C34" s="31"/>
      <c r="D34" s="32"/>
      <c r="E34" s="32"/>
      <c r="F34" s="32"/>
      <c r="G34" s="33" t="str">
        <f aca="false">IF(H41="","",
IF(AND(B34=B40,C34=C40,B34=B41,C34=C41),SUM(H40,H41), 
IF(AND(B34=B39,C34=C39,B34=J40,C34=K40),SUM(H39,P40),
 IF(AND(B34=B39,C34=C39,B34=J41,C34=K41),SUM(H39,P41),
 IF(AND(B34=J39,C34=K39,B34=J40,C34=K40),SUM(P39,P40), 
IF(AND(B34=J39,C34=K39,B34=J41,C34=K41),SUM(P39,P41)))))))</f>
        <v/>
      </c>
      <c r="H34" s="34" t="str">
        <f aca="false">IF(I41="","", 
IF(AND(B34=B40,C34=C40,B34=B41,C34=C41),(D40+D41)/(E40+E41), 
IF(AND(B34=B39,C34=C39,B34=J40,C34=K40),(D39+L40)/(E39+M40), 
IF(AND(B34=B39,C34=C39,B34=J41,C34=K41),(D39+L41)/(E39+M41), 
IF(AND(B34=J39,C34=K39,B34=J40,C34=K40),(L39+L40)/(M39+M40), 
IF(AND(B34=J39,C34=K39,B34=J41,C34=K41),(L39+L41)/(M39+M41)))))))</f>
        <v/>
      </c>
      <c r="I34" s="34"/>
      <c r="J34" s="1"/>
      <c r="K34" s="35"/>
      <c r="L34" s="35"/>
      <c r="M34" s="35"/>
      <c r="N34" s="35"/>
      <c r="Q34" s="37"/>
      <c r="R34" s="29"/>
    </row>
    <row r="35" s="36" customFormat="true" ht="24.75" hidden="false" customHeight="true" outlineLevel="0" collapsed="false">
      <c r="A35" s="29"/>
      <c r="B35" s="30"/>
      <c r="C35" s="31"/>
      <c r="D35" s="32"/>
      <c r="E35" s="32"/>
      <c r="F35" s="32"/>
      <c r="G35" s="33" t="str">
        <f aca="false">IF(H41="","", 
IF(AND(B35=B40,C35=C40,B35=B41,C35=C41),SUM(H40,H41),  
IF(AND(B35=B39,C35=C39,B35=J40,C35=K40),SUM(H39,P40),  
IF(AND(B35=B39,C35=C39,B35=J41,C35=K41),SUM(H39,P41),  
IF(AND(B35=J39,C35=K39,B35=J40,C35=K40),SUM(P39,P40),  
IF(AND(B35=J39,C35=K39,B35=J41,C35=K41),SUM(P39,P41)))))))</f>
        <v/>
      </c>
      <c r="H35" s="34" t="str">
        <f aca="false">IF(I41="","", 
IF(AND(B35=B40,C35=C40,B35=B41,C35=C41),(D40+D41)/(E40+E41), 
IF(AND(B35=B39,C35=C39,B35=J40,C35=K40),(D39+L40)/(E39+M40), 
IF(AND(B35=B39,C35=C39,B35=J41,C35=K41),(D39+L41)/(E39+M41),
IF(AND(B35=J39,C35=K39,B35=J40,C35=K40),(L39+L40)/(M39+M40),  
IF(AND(B35=J39,C35=K39,B35=J41,C35=K41),(L39+L41)/(M39+M41)))))))</f>
        <v/>
      </c>
      <c r="I35" s="34"/>
      <c r="J35" s="1"/>
      <c r="K35" s="35"/>
      <c r="L35" s="35"/>
      <c r="M35" s="35"/>
      <c r="N35" s="35"/>
      <c r="Q35" s="37"/>
      <c r="R35" s="29"/>
    </row>
    <row r="36" customFormat="false" ht="24.75" hidden="false" customHeight="true" outlineLevel="0" collapsed="false">
      <c r="A36" s="29"/>
      <c r="B36" s="38"/>
      <c r="C36" s="39"/>
      <c r="D36" s="40"/>
      <c r="E36" s="40"/>
      <c r="F36" s="40"/>
      <c r="G36" s="41" t="str">
        <f aca="false">IF(H41="","", 
IF(AND(B36=B40,C36=C40,B36=B41,C36=C41),SUM(H40,H41),  
IF(AND(B36=B39,C36=C39,B36=J40,C36=K40),SUM(H39,P40),  
IF(AND(B36=B39,C36=C39,B36=J41,C36=K41),SUM(H39,P41),  
IF(AND(B36=J39,C36=K39,B36=J40,C36=K40),SUM(P39,P40),  
IF(AND(B36=J39,C36=K39,B36=J41,C36=K41),SUM(P39,P41)))))))</f>
        <v/>
      </c>
      <c r="H36" s="34" t="str">
        <f aca="false">IF(I41="","",  
IF(AND(B36=B40,C36=C40,B36=B41,C36=C41),(D40+D41)/(E40+E41),  
IF(AND(B36=B39,C36=C39,B36=J40,C36=K40),(D39+L40)/(E39+M40),  
IF(AND(B36=B39,C36=C39,B36=J41,C36=K41),(D39+L41)/(E39+M41), 
IF(AND(B36=J39,C36=K39,B36=J40,C36=K40),(L39+L40)/(M39+M40),   
IF(AND(B36=J39,C36=K39,B36=J41,C36=K41),(L39+L41)/(M39+M41)))))))</f>
        <v/>
      </c>
      <c r="I36" s="34"/>
      <c r="K36" s="35"/>
      <c r="L36" s="35"/>
      <c r="M36" s="35"/>
      <c r="N36" s="35"/>
      <c r="O36" s="36"/>
      <c r="P36" s="36"/>
      <c r="Q36" s="37"/>
      <c r="R36" s="3"/>
    </row>
    <row r="37" customFormat="false" ht="9.75" hidden="false" customHeight="true" outlineLevel="0" collapsed="false">
      <c r="A37" s="3"/>
      <c r="B37" s="42"/>
      <c r="D37" s="43"/>
      <c r="E37" s="43"/>
      <c r="F37" s="43"/>
      <c r="J37" s="43"/>
      <c r="K37" s="43"/>
      <c r="L37" s="43"/>
      <c r="M37" s="26"/>
      <c r="Q37" s="44"/>
      <c r="R37" s="3"/>
    </row>
    <row r="38" s="36" customFormat="true" ht="30" hidden="false" customHeight="true" outlineLevel="0" collapsed="false">
      <c r="A38" s="3"/>
      <c r="B38" s="45" t="s">
        <v>13</v>
      </c>
      <c r="C38" s="45"/>
      <c r="D38" s="46" t="s">
        <v>14</v>
      </c>
      <c r="E38" s="46" t="s">
        <v>15</v>
      </c>
      <c r="F38" s="46" t="s">
        <v>16</v>
      </c>
      <c r="G38" s="47" t="s">
        <v>17</v>
      </c>
      <c r="H38" s="47" t="s">
        <v>11</v>
      </c>
      <c r="I38" s="48" t="s">
        <v>18</v>
      </c>
      <c r="J38" s="49" t="s">
        <v>19</v>
      </c>
      <c r="K38" s="49"/>
      <c r="L38" s="50" t="s">
        <v>14</v>
      </c>
      <c r="M38" s="50" t="s">
        <v>15</v>
      </c>
      <c r="N38" s="50" t="s">
        <v>16</v>
      </c>
      <c r="O38" s="51" t="s">
        <v>17</v>
      </c>
      <c r="P38" s="51" t="s">
        <v>11</v>
      </c>
      <c r="Q38" s="52" t="s">
        <v>18</v>
      </c>
      <c r="R38" s="29"/>
    </row>
    <row r="39" s="36" customFormat="true" ht="24.75" hidden="false" customHeight="true" outlineLevel="0" collapsed="false">
      <c r="A39" s="29"/>
      <c r="B39" s="53" t="str">
        <f aca="false">IF(OR(B34="",B35="",B36="",D34="",D35="",D36=""),"",
IF(OR(AND(D34=D36,D34&lt;&gt;D35),AND(D34=D35,D34&lt;&gt;D36)),B34,B35))</f>
        <v/>
      </c>
      <c r="C39" s="54" t="str">
        <f aca="false">IF(OR(B34="",B35="",B36="",D34="",D35="",D36=""),"", IF(OR(AND(D34=D36,D34&lt;&gt;D35),AND(D34=D35,D34&lt;&gt;D36)),C34,C35))</f>
        <v/>
      </c>
      <c r="D39" s="32"/>
      <c r="E39" s="32"/>
      <c r="F39" s="32"/>
      <c r="G39" s="55" t="str">
        <f aca="false">IF(L39="","",IF(D39&gt;L39,"G",IF(D39&lt;L39,"P","N")))</f>
        <v/>
      </c>
      <c r="H39" s="33" t="str">
        <f aca="false">IF(G39="","",IF(G39="G",3,IF(G39="N",2,1)))</f>
        <v/>
      </c>
      <c r="I39" s="56" t="str">
        <f aca="false">IF(ISNUMBER(E39),D39/E39,"")</f>
        <v/>
      </c>
      <c r="J39" s="57" t="str">
        <f aca="false">IF(OR(B34="",B35="",B36="",D34="",D35="",D36=""),"", 
IF(AND(D34=D35,D34&lt;&gt;D36),B35,B36))</f>
        <v/>
      </c>
      <c r="K39" s="58" t="str">
        <f aca="false">IF(OR(B34="",B35="",B36="",D34="",D35="",D36=""),"", 
IF(AND(D34=D35,D34&lt;&gt;D36),C35,C36))</f>
        <v/>
      </c>
      <c r="L39" s="32"/>
      <c r="M39" s="59" t="str">
        <f aca="false">IF(ISNUMBER(E39),E39,"")</f>
        <v/>
      </c>
      <c r="N39" s="32"/>
      <c r="O39" s="60" t="str">
        <f aca="false">IF(L39="","",IF(G39="P","G",IF(G39="G","P","N")))</f>
        <v/>
      </c>
      <c r="P39" s="59" t="str">
        <f aca="false">IF(O39="","",IF(O39="G",3,IF(O39="N",2,1)))</f>
        <v/>
      </c>
      <c r="Q39" s="61" t="str">
        <f aca="false">IF(ISNUMBER(M39),L39/M39,"")</f>
        <v/>
      </c>
      <c r="R39" s="29"/>
    </row>
    <row r="40" customFormat="false" ht="24.75" hidden="false" customHeight="true" outlineLevel="0" collapsed="false">
      <c r="A40" s="29"/>
      <c r="B40" s="53" t="str">
        <f aca="false">IF(OR(B39="",C39="",J39="",K39=""),"",
IF(AND(B39=B34,C39=C34,J39=B36,K39=C36),B35,
IF(AND(B39=B34,C39=C34,J39=B35,K39=C35),B36,B34)))</f>
        <v/>
      </c>
      <c r="C40" s="54" t="str">
        <f aca="false">IF(OR(B39="",C39="",J39="",K39=""),"", 
IF(AND(B39=B34,C39=C34,J39=B36,K39=C36),C35,
 IF(AND(B39=B34,C39=C34,J39=B35,K39=C35),C36,C34)))</f>
        <v/>
      </c>
      <c r="D40" s="32"/>
      <c r="E40" s="32"/>
      <c r="F40" s="32"/>
      <c r="G40" s="55" t="str">
        <f aca="false">IF(L40="","",IF(D40&gt;L40,"G",IF(D40&lt;L40,"P","N")))</f>
        <v/>
      </c>
      <c r="H40" s="33" t="str">
        <f aca="false">IF(G40="","",IF(G40="G",3,IF(G40="N",2,1)))</f>
        <v/>
      </c>
      <c r="I40" s="56" t="str">
        <f aca="false">IF(ISNUMBER(E40),D40/E40,"")</f>
        <v/>
      </c>
      <c r="J40" s="57" t="str">
        <f aca="false">IF(L39="","",IF(O39="G",B39,IF(AND(O39="N",N39&gt;F39),B39,
IF(AND(O39="N",N39&lt;=F39),J39,IF(O39="P",J39)))))</f>
        <v/>
      </c>
      <c r="K40" s="58" t="str">
        <f aca="false">IF(L39="","",
IF(O39="G",C39,
IF(AND(O39="N",N39&gt;F39),C39, 
IF(AND(O39="N",N39&lt;=F39),K39,
IF(O39="P",K39)))))</f>
        <v/>
      </c>
      <c r="L40" s="32"/>
      <c r="M40" s="59" t="str">
        <f aca="false">IF(ISNUMBER(E40),E40,"")</f>
        <v/>
      </c>
      <c r="N40" s="32"/>
      <c r="O40" s="60" t="str">
        <f aca="false">IF(L40="","",IF(G40="P","G",IF(G40="G","P","N")))</f>
        <v/>
      </c>
      <c r="P40" s="59" t="str">
        <f aca="false">IF(O40="","",IF(O40="G",3,IF(O40="N",2,1)))</f>
        <v/>
      </c>
      <c r="Q40" s="61" t="str">
        <f aca="false">IF(ISNUMBER(M40),L40/M40,"")</f>
        <v/>
      </c>
      <c r="R40" s="3"/>
    </row>
    <row r="41" customFormat="false" ht="24.75" hidden="false" customHeight="true" outlineLevel="0" collapsed="false">
      <c r="A41" s="29"/>
      <c r="B41" s="62" t="str">
        <f aca="false">IF(OR(B39="",C39="",J39="",K39=""),"", 
IF(AND(B39=B34,C39=C34,J39=B36,K39=C36),B35, 
IF(AND(B39=B34,C39=C34,J39=B35,K39=C35),B36,B34)))</f>
        <v/>
      </c>
      <c r="C41" s="63" t="str">
        <f aca="false">IF(OR(B39="",C39="",J39="",K39=""),"",  
IF(AND(B39=B34,C39=C34,J39=B36,K39=C36),C35, 
IF(AND(B39=B34,C39=C34,J39=B35,K39=C35),C36,C34)))</f>
        <v/>
      </c>
      <c r="D41" s="40"/>
      <c r="E41" s="40"/>
      <c r="F41" s="40"/>
      <c r="G41" s="64" t="str">
        <f aca="false">IF(L41="","",IF(D41&gt;L41,"G",IF(D41&lt;L41,"P","N")))</f>
        <v/>
      </c>
      <c r="H41" s="41" t="str">
        <f aca="false">IF(G41="","",IF(G41="G",3,IF(G41="N",2,1)))</f>
        <v/>
      </c>
      <c r="I41" s="65" t="str">
        <f aca="false">IF(ISNUMBER(E41),D41/E41,"")</f>
        <v/>
      </c>
      <c r="J41" s="66" t="str">
        <f aca="false">IF(J40="","",IF(AND(J40=B39,K40=C39),J39,B39))</f>
        <v/>
      </c>
      <c r="K41" s="67" t="str">
        <f aca="false">IF(K40="","",IF(AND(J40=B39,K40=C39),K39,C39))</f>
        <v/>
      </c>
      <c r="L41" s="40"/>
      <c r="M41" s="59" t="str">
        <f aca="false">IF(ISNUMBER(E41),E41,"")</f>
        <v/>
      </c>
      <c r="N41" s="32"/>
      <c r="O41" s="68" t="str">
        <f aca="false">IF(L41="","",IF(G41="P","G",IF(G41="G","P","N")))</f>
        <v/>
      </c>
      <c r="P41" s="69" t="str">
        <f aca="false">IF(O41="","",IF(O41="G",3,IF(O41="N",2,1)))</f>
        <v/>
      </c>
      <c r="Q41" s="70" t="str">
        <f aca="false">IF(ISNUMBER(M41),L41/M41,"")</f>
        <v/>
      </c>
      <c r="R41" s="3"/>
    </row>
    <row r="42" customFormat="false" ht="12.75" hidden="false" customHeight="true" outlineLevel="0" collapsed="false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customFormat="false" ht="18" hidden="false" customHeight="true" outlineLevel="0" collapsed="false"/>
    <row r="44" customFormat="false" ht="18" hidden="false" customHeight="true" outlineLevel="0" collapsed="false"/>
    <row r="46" customFormat="false" ht="31.5" hidden="false" customHeight="true" outlineLevel="0" collapsed="false"/>
    <row r="47" customFormat="false" ht="18" hidden="false" customHeight="true" outlineLevel="0" collapsed="false"/>
    <row r="48" customFormat="false" ht="18" hidden="false" customHeight="true" outlineLevel="0" collapsed="false"/>
    <row r="50" customFormat="false" ht="31.5" hidden="false" customHeight="true" outlineLevel="0" collapsed="false"/>
    <row r="51" customFormat="false" ht="18" hidden="false" customHeight="true" outlineLevel="0" collapsed="false"/>
    <row r="52" customFormat="false" ht="18" hidden="false" customHeight="true" outlineLevel="0" collapsed="false"/>
    <row r="53" customFormat="false" ht="21.75" hidden="false" customHeight="true" outlineLevel="0" collapsed="false"/>
    <row r="54" customFormat="false" ht="31.5" hidden="false" customHeight="true" outlineLevel="0" collapsed="false"/>
    <row r="55" customFormat="false" ht="18" hidden="false" customHeight="true" outlineLevel="0" collapsed="false"/>
    <row r="56" customFormat="false" ht="18" hidden="false" customHeight="true" outlineLevel="0" collapsed="false"/>
    <row r="58" customFormat="false" ht="31.5" hidden="false" customHeight="true" outlineLevel="0" collapsed="false"/>
    <row r="59" customFormat="false" ht="18" hidden="false" customHeight="true" outlineLevel="0" collapsed="false"/>
    <row r="60" customFormat="false" ht="18" hidden="false" customHeight="true" outlineLevel="0" collapsed="false"/>
    <row r="62" customFormat="false" ht="31.5" hidden="false" customHeight="true" outlineLevel="0" collapsed="false"/>
    <row r="63" customFormat="false" ht="18" hidden="false" customHeight="true" outlineLevel="0" collapsed="false"/>
    <row r="64" customFormat="false" ht="18" hidden="false" customHeight="true" outlineLevel="0" collapsed="false"/>
  </sheetData>
  <sheetProtection sheet="true" objects="true" scenarios="true" selectLockedCells="true"/>
  <mergeCells count="53">
    <mergeCell ref="C2:D2"/>
    <mergeCell ref="G2:H2"/>
    <mergeCell ref="I2:J3"/>
    <mergeCell ref="C3:D3"/>
    <mergeCell ref="G3:H3"/>
    <mergeCell ref="B5:I5"/>
    <mergeCell ref="J5:Q5"/>
    <mergeCell ref="D7:F7"/>
    <mergeCell ref="H7:I7"/>
    <mergeCell ref="L7:N7"/>
    <mergeCell ref="P7:Q7"/>
    <mergeCell ref="D8:F8"/>
    <mergeCell ref="H8:I8"/>
    <mergeCell ref="L8:N8"/>
    <mergeCell ref="P8:Q8"/>
    <mergeCell ref="D9:F9"/>
    <mergeCell ref="H9:I9"/>
    <mergeCell ref="L9:N9"/>
    <mergeCell ref="P9:Q9"/>
    <mergeCell ref="D10:F10"/>
    <mergeCell ref="J10:L10"/>
    <mergeCell ref="B11:C11"/>
    <mergeCell ref="J11:K11"/>
    <mergeCell ref="B18:Q18"/>
    <mergeCell ref="D19:F19"/>
    <mergeCell ref="J19:L19"/>
    <mergeCell ref="D20:F20"/>
    <mergeCell ref="H20:I20"/>
    <mergeCell ref="D21:F21"/>
    <mergeCell ref="H21:I21"/>
    <mergeCell ref="D22:F22"/>
    <mergeCell ref="H22:I22"/>
    <mergeCell ref="D23:F23"/>
    <mergeCell ref="H23:I23"/>
    <mergeCell ref="D24:F24"/>
    <mergeCell ref="J24:L24"/>
    <mergeCell ref="B25:C25"/>
    <mergeCell ref="J25:K25"/>
    <mergeCell ref="B31:Q31"/>
    <mergeCell ref="D32:F32"/>
    <mergeCell ref="J32:L32"/>
    <mergeCell ref="D33:F33"/>
    <mergeCell ref="H33:I33"/>
    <mergeCell ref="D34:F34"/>
    <mergeCell ref="H34:I34"/>
    <mergeCell ref="D35:F35"/>
    <mergeCell ref="H35:I35"/>
    <mergeCell ref="D36:F36"/>
    <mergeCell ref="H36:I36"/>
    <mergeCell ref="D37:F37"/>
    <mergeCell ref="J37:L37"/>
    <mergeCell ref="B38:C38"/>
    <mergeCell ref="J38:K38"/>
  </mergeCells>
  <conditionalFormatting sqref="G39:G41 G26:G28">
    <cfRule type="cellIs" priority="2" operator="equal" aboveAverage="0" equalAverage="0" bottom="0" percent="0" rank="0" text="" dxfId="0">
      <formula>"P"</formula>
    </cfRule>
    <cfRule type="cellIs" priority="3" operator="equal" aboveAverage="0" equalAverage="0" bottom="0" percent="0" rank="0" text="" dxfId="1">
      <formula>"N"</formula>
    </cfRule>
    <cfRule type="cellIs" priority="4" operator="equal" aboveAverage="0" equalAverage="0" bottom="0" percent="0" rank="0" text="" dxfId="2">
      <formula>"G"</formula>
    </cfRule>
  </conditionalFormatting>
  <conditionalFormatting sqref="O39:O41 O26:O28">
    <cfRule type="cellIs" priority="5" operator="equal" aboveAverage="0" equalAverage="0" bottom="0" percent="0" rank="0" text="" dxfId="3">
      <formula>"P"</formula>
    </cfRule>
    <cfRule type="cellIs" priority="6" operator="equal" aboveAverage="0" equalAverage="0" bottom="0" percent="0" rank="0" text="" dxfId="4">
      <formula>"N"</formula>
    </cfRule>
    <cfRule type="cellIs" priority="7" operator="equal" aboveAverage="0" equalAverage="0" bottom="0" percent="0" rank="0" text="" dxfId="5">
      <formula>"G"</formula>
    </cfRule>
  </conditionalFormatting>
  <conditionalFormatting sqref="O12:O15">
    <cfRule type="cellIs" priority="8" operator="equal" aboveAverage="0" equalAverage="0" bottom="0" percent="0" rank="0" text="" dxfId="12">
      <formula>"P"</formula>
    </cfRule>
    <cfRule type="cellIs" priority="9" operator="equal" aboveAverage="0" equalAverage="0" bottom="0" percent="0" rank="0" text="" dxfId="13">
      <formula>"N"</formula>
    </cfRule>
    <cfRule type="cellIs" priority="10" operator="equal" aboveAverage="0" equalAverage="0" bottom="0" percent="0" rank="0" text="" dxfId="14">
      <formula>"G"</formula>
    </cfRule>
  </conditionalFormatting>
  <conditionalFormatting sqref="G12:G15">
    <cfRule type="cellIs" priority="11" operator="equal" aboveAverage="0" equalAverage="0" bottom="0" percent="0" rank="0" text="" dxfId="15">
      <formula>"P"</formula>
    </cfRule>
    <cfRule type="cellIs" priority="12" operator="equal" aboveAverage="0" equalAverage="0" bottom="0" percent="0" rank="0" text="" dxfId="16">
      <formula>"N"</formula>
    </cfRule>
    <cfRule type="cellIs" priority="13" operator="equal" aboveAverage="0" equalAverage="0" bottom="0" percent="0" rank="0" text="" dxfId="17">
      <formula>"G"</formula>
    </cfRule>
  </conditionalFormatting>
  <dataValidations count="6">
    <dataValidation allowBlank="true" errorStyle="stop" operator="equal" showDropDown="false" showErrorMessage="true" showInputMessage="true" sqref="D21:F23 D34:F36" type="list">
      <formula1>Menus!$H$2:$H$10</formula1>
      <formula2>0</formula2>
    </dataValidation>
    <dataValidation allowBlank="true" errorStyle="stop" operator="equal" showDropDown="false" showErrorMessage="true" showInputMessage="true" sqref="C2:D2 D8:F9 L8:N9" type="list">
      <formula1>Menus!$H$2:$H$10</formula1>
      <formula2>0</formula2>
    </dataValidation>
    <dataValidation allowBlank="true" errorStyle="stop" operator="equal" showDropDown="false" showErrorMessage="true" showInputMessage="true" sqref="D3" type="list">
      <formula1>Menus!$B$2:$B$25</formula1>
      <formula2>0</formula2>
    </dataValidation>
    <dataValidation allowBlank="true" errorStyle="stop" operator="equal" showDropDown="false" showErrorMessage="true" showInputMessage="true" sqref="G3" type="list">
      <formula1>Menus!$J$2:$J$8</formula1>
      <formula2>0</formula2>
    </dataValidation>
    <dataValidation allowBlank="true" errorStyle="stop" operator="equal" showDropDown="false" showErrorMessage="true" showInputMessage="true" sqref="H3" type="list">
      <formula1>Menus!$J$2:$J$6</formula1>
      <formula2>0</formula2>
    </dataValidation>
    <dataValidation allowBlank="true" errorStyle="stop" operator="equal" showDropDown="false" showErrorMessage="true" showInputMessage="true" sqref="C3" type="list">
      <formula1>Menus!$D$2:$D$11</formula1>
      <formula2>0</formula2>
    </dataValidation>
  </dataValidations>
  <printOptions headings="false" gridLines="false" gridLinesSet="true" horizontalCentered="true" verticalCentered="false"/>
  <pageMargins left="0.236111111111111" right="0.236111111111111" top="0.157638888888889" bottom="0.157638888888889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35"/>
  <sheetViews>
    <sheetView showFormulas="false" showGridLines="false" showRowColHeaders="false" showZeros="true" rightToLeft="false" tabSelected="false" showOutlineSymbols="true" defaultGridColor="true" view="pageBreakPreview" topLeftCell="A1" colorId="64" zoomScale="55" zoomScaleNormal="96" zoomScalePageLayoutView="55" workbookViewId="0">
      <selection pane="topLeft" activeCell="C2" activeCellId="0" sqref="C2"/>
    </sheetView>
  </sheetViews>
  <sheetFormatPr defaultColWidth="11.43359375" defaultRowHeight="12.75" zeroHeight="false" outlineLevelRow="0" outlineLevelCol="0"/>
  <cols>
    <col collapsed="false" customWidth="true" hidden="false" outlineLevel="0" max="1" min="1" style="1" width="2.71"/>
    <col collapsed="false" customWidth="true" hidden="false" outlineLevel="0" max="2" min="2" style="1" width="25.71"/>
    <col collapsed="false" customWidth="true" hidden="false" outlineLevel="0" max="3" min="3" style="1" width="20.71"/>
    <col collapsed="false" customWidth="true" hidden="false" outlineLevel="0" max="6" min="4" style="1" width="9.57"/>
    <col collapsed="false" customWidth="true" hidden="false" outlineLevel="0" max="8" min="7" style="1" width="8.71"/>
    <col collapsed="false" customWidth="false" hidden="false" outlineLevel="0" max="9" min="9" style="1" width="11.44"/>
    <col collapsed="false" customWidth="true" hidden="false" outlineLevel="0" max="10" min="10" style="1" width="25.71"/>
    <col collapsed="false" customWidth="true" hidden="false" outlineLevel="0" max="11" min="11" style="1" width="20.71"/>
    <col collapsed="false" customWidth="true" hidden="false" outlineLevel="0" max="14" min="12" style="1" width="9.57"/>
    <col collapsed="false" customWidth="true" hidden="false" outlineLevel="0" max="16" min="15" style="1" width="8.71"/>
    <col collapsed="false" customWidth="false" hidden="false" outlineLevel="0" max="17" min="17" style="1" width="11.43"/>
    <col collapsed="false" customWidth="true" hidden="false" outlineLevel="0" max="18" min="18" style="1" width="2.3"/>
    <col collapsed="false" customWidth="false" hidden="false" outlineLevel="0" max="16384" min="19" style="1" width="11.43"/>
  </cols>
  <sheetData>
    <row r="1" customFormat="false" ht="12.75" hidden="false" customHeight="false" outlineLevel="0" collapsed="false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customFormat="false" ht="36" hidden="false" customHeight="true" outlineLevel="0" collapsed="false">
      <c r="A2" s="3"/>
      <c r="B2" s="4" t="s">
        <v>0</v>
      </c>
      <c r="C2" s="5"/>
      <c r="D2" s="5"/>
      <c r="F2" s="4" t="s">
        <v>1</v>
      </c>
      <c r="G2" s="5"/>
      <c r="H2" s="5"/>
      <c r="I2" s="6" t="s">
        <v>2</v>
      </c>
      <c r="J2" s="6"/>
      <c r="K2" s="4" t="s">
        <v>3</v>
      </c>
      <c r="L2" s="7" t="str">
        <f aca="false">IF($C$3="","",VLOOKUP($C$3,Menus!$D$1:$F$11,2,))</f>
        <v/>
      </c>
      <c r="R2" s="3"/>
    </row>
    <row r="3" customFormat="false" ht="36" hidden="false" customHeight="true" outlineLevel="0" collapsed="false">
      <c r="A3" s="3"/>
      <c r="B3" s="8" t="s">
        <v>4</v>
      </c>
      <c r="C3" s="9"/>
      <c r="D3" s="9"/>
      <c r="F3" s="4" t="s">
        <v>5</v>
      </c>
      <c r="G3" s="5"/>
      <c r="H3" s="5"/>
      <c r="I3" s="6"/>
      <c r="J3" s="6"/>
      <c r="K3" s="4" t="s">
        <v>6</v>
      </c>
      <c r="L3" s="7" t="str">
        <f aca="false">IF($C$3="","",VLOOKUP($C$3,Menus!$D$1:$F$11,3,))</f>
        <v/>
      </c>
      <c r="R3" s="3"/>
    </row>
    <row r="4" customFormat="false" ht="12" hidden="false" customHeight="true" outlineLevel="0" collapsed="false">
      <c r="A4" s="3"/>
      <c r="B4" s="10"/>
      <c r="C4" s="11"/>
      <c r="D4" s="12"/>
      <c r="E4" s="13"/>
      <c r="F4" s="14"/>
      <c r="G4" s="15"/>
      <c r="H4" s="15"/>
      <c r="I4" s="16"/>
      <c r="J4" s="16"/>
      <c r="K4" s="16"/>
      <c r="L4" s="16"/>
      <c r="M4" s="16"/>
      <c r="R4" s="3"/>
    </row>
    <row r="5" customFormat="false" ht="24.75" hidden="false" customHeight="true" outlineLevel="0" collapsed="false">
      <c r="A5" s="3"/>
      <c r="B5" s="85" t="s">
        <v>7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3"/>
    </row>
    <row r="6" customFormat="false" ht="9.75" hidden="false" customHeight="true" outlineLevel="0" collapsed="false">
      <c r="A6" s="3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20"/>
      <c r="R6" s="3"/>
    </row>
    <row r="7" s="27" customFormat="true" ht="28.35" hidden="false" customHeight="true" outlineLevel="0" collapsed="false">
      <c r="A7" s="21"/>
      <c r="B7" s="22" t="s">
        <v>8</v>
      </c>
      <c r="C7" s="23" t="s">
        <v>9</v>
      </c>
      <c r="D7" s="23" t="s">
        <v>10</v>
      </c>
      <c r="E7" s="23"/>
      <c r="F7" s="23"/>
      <c r="G7" s="24" t="s">
        <v>11</v>
      </c>
      <c r="H7" s="25" t="s">
        <v>12</v>
      </c>
      <c r="I7" s="25"/>
      <c r="J7" s="26"/>
      <c r="K7" s="26"/>
      <c r="L7" s="26"/>
      <c r="M7" s="26"/>
      <c r="N7" s="26"/>
      <c r="Q7" s="28"/>
      <c r="R7" s="21"/>
    </row>
    <row r="8" s="36" customFormat="true" ht="24.75" hidden="false" customHeight="true" outlineLevel="0" collapsed="false">
      <c r="A8" s="29"/>
      <c r="B8" s="30"/>
      <c r="C8" s="31"/>
      <c r="D8" s="32"/>
      <c r="E8" s="32"/>
      <c r="F8" s="32"/>
      <c r="G8" s="33" t="str">
        <f aca="false">IF(ISNUMBER(P13),H12+P13,"")</f>
        <v/>
      </c>
      <c r="H8" s="34" t="str">
        <f aca="false">IF(ISNUMBER(Q13),(D12+L13)/(E12+E13),"")</f>
        <v/>
      </c>
      <c r="I8" s="34"/>
      <c r="J8" s="35"/>
      <c r="K8" s="35"/>
      <c r="L8" s="35"/>
      <c r="M8" s="35"/>
      <c r="N8" s="35"/>
      <c r="Q8" s="37"/>
      <c r="R8" s="29"/>
    </row>
    <row r="9" s="36" customFormat="true" ht="24.75" hidden="false" customHeight="true" outlineLevel="0" collapsed="false">
      <c r="A9" s="29"/>
      <c r="B9" s="38"/>
      <c r="C9" s="39"/>
      <c r="D9" s="40"/>
      <c r="E9" s="40"/>
      <c r="F9" s="40"/>
      <c r="G9" s="33" t="str">
        <f aca="false">IF(ISNUMBER(P13),H13+P12,"")</f>
        <v/>
      </c>
      <c r="H9" s="34" t="str">
        <f aca="false">IF(ISNUMBER(Q13),(D13+L12)/(E12+E13),"")</f>
        <v/>
      </c>
      <c r="I9" s="34"/>
      <c r="J9" s="35"/>
      <c r="K9" s="35"/>
      <c r="L9" s="35"/>
      <c r="M9" s="35"/>
      <c r="N9" s="35"/>
      <c r="Q9" s="37"/>
      <c r="R9" s="29"/>
    </row>
    <row r="10" customFormat="false" ht="9.75" hidden="false" customHeight="true" outlineLevel="0" collapsed="false">
      <c r="A10" s="3"/>
      <c r="B10" s="42"/>
      <c r="D10" s="43"/>
      <c r="E10" s="43"/>
      <c r="F10" s="43"/>
      <c r="J10" s="43"/>
      <c r="K10" s="43"/>
      <c r="L10" s="43"/>
      <c r="M10" s="26"/>
      <c r="Q10" s="44"/>
      <c r="R10" s="3"/>
    </row>
    <row r="11" customFormat="false" ht="30" hidden="false" customHeight="true" outlineLevel="0" collapsed="false">
      <c r="A11" s="3"/>
      <c r="B11" s="45" t="s">
        <v>13</v>
      </c>
      <c r="C11" s="45"/>
      <c r="D11" s="46" t="s">
        <v>14</v>
      </c>
      <c r="E11" s="46" t="s">
        <v>15</v>
      </c>
      <c r="F11" s="46" t="s">
        <v>16</v>
      </c>
      <c r="G11" s="47" t="s">
        <v>17</v>
      </c>
      <c r="H11" s="47" t="s">
        <v>11</v>
      </c>
      <c r="I11" s="48" t="s">
        <v>18</v>
      </c>
      <c r="J11" s="49" t="s">
        <v>19</v>
      </c>
      <c r="K11" s="49"/>
      <c r="L11" s="50" t="s">
        <v>14</v>
      </c>
      <c r="M11" s="50" t="s">
        <v>15</v>
      </c>
      <c r="N11" s="50" t="s">
        <v>16</v>
      </c>
      <c r="O11" s="51" t="s">
        <v>17</v>
      </c>
      <c r="P11" s="51" t="s">
        <v>11</v>
      </c>
      <c r="Q11" s="52" t="s">
        <v>18</v>
      </c>
      <c r="R11" s="3"/>
    </row>
    <row r="12" s="36" customFormat="true" ht="24.75" hidden="false" customHeight="true" outlineLevel="0" collapsed="false">
      <c r="A12" s="29"/>
      <c r="B12" s="53" t="str">
        <f aca="false">IF(B8="","",B8)</f>
        <v/>
      </c>
      <c r="C12" s="54" t="str">
        <f aca="false">IF(C8="","",C8)</f>
        <v/>
      </c>
      <c r="D12" s="32"/>
      <c r="E12" s="32"/>
      <c r="F12" s="32"/>
      <c r="G12" s="55" t="str">
        <f aca="false">IF(L12="","",IF(D12&gt;L12,"G",IF(D12&lt;L12,"P","N")))</f>
        <v/>
      </c>
      <c r="H12" s="33" t="str">
        <f aca="false">IF(G12="","",IF(G12="G",3,IF(G12="N",2,1)))</f>
        <v/>
      </c>
      <c r="I12" s="56" t="str">
        <f aca="false">IF(ISNUMBER(D12),D12/E12,"")</f>
        <v/>
      </c>
      <c r="J12" s="57" t="str">
        <f aca="false">IF(B9="","",B9)</f>
        <v/>
      </c>
      <c r="K12" s="58" t="str">
        <f aca="false">IF(C9="","",C9)</f>
        <v/>
      </c>
      <c r="L12" s="32"/>
      <c r="M12" s="59" t="str">
        <f aca="false">IF(ISNUMBER(E12),E12,"")</f>
        <v/>
      </c>
      <c r="N12" s="32"/>
      <c r="O12" s="60" t="str">
        <f aca="false">IF(L12="","",IF(G12="P","G",IF(G12="G","P","N")))</f>
        <v/>
      </c>
      <c r="P12" s="59" t="str">
        <f aca="false">IF(O12="","",IF(O12="G",3,IF(O12="N",2,1)))</f>
        <v/>
      </c>
      <c r="Q12" s="61" t="str">
        <f aca="false">IF(ISNUMBER(L12),L12/M12,"")</f>
        <v/>
      </c>
      <c r="R12" s="29"/>
    </row>
    <row r="13" s="36" customFormat="true" ht="24.75" hidden="false" customHeight="true" outlineLevel="0" collapsed="false">
      <c r="A13" s="29"/>
      <c r="B13" s="62" t="str">
        <f aca="false">IF(B9="","",B9)</f>
        <v/>
      </c>
      <c r="C13" s="63" t="str">
        <f aca="false">IF(C9="","",C9)</f>
        <v/>
      </c>
      <c r="D13" s="40"/>
      <c r="E13" s="40"/>
      <c r="F13" s="40"/>
      <c r="G13" s="64" t="str">
        <f aca="false">IF(L13="","",IF(D13&gt;L13,"G",IF(D13&lt;L13,"P","N")))</f>
        <v/>
      </c>
      <c r="H13" s="41" t="str">
        <f aca="false">IF(G13="","",IF(G13="G",3,IF(G13="N",2,1)))</f>
        <v/>
      </c>
      <c r="I13" s="65" t="str">
        <f aca="false">IF(ISNUMBER(D13),D13/E13,"")</f>
        <v/>
      </c>
      <c r="J13" s="66" t="str">
        <f aca="false">IF(B8="","",B8)</f>
        <v/>
      </c>
      <c r="K13" s="67" t="str">
        <f aca="false">IF(C8="","",C8)</f>
        <v/>
      </c>
      <c r="L13" s="40"/>
      <c r="M13" s="69" t="str">
        <f aca="false">IF(ISNUMBER(E13),E13,"")</f>
        <v/>
      </c>
      <c r="N13" s="40"/>
      <c r="O13" s="68" t="str">
        <f aca="false">IF(L13="","",IF(G13="P","G",IF(G13="G","P","N")))</f>
        <v/>
      </c>
      <c r="P13" s="69" t="str">
        <f aca="false">IF(O13="","",IF(O13="G",3,IF(O13="N",2,1)))</f>
        <v/>
      </c>
      <c r="Q13" s="70" t="str">
        <f aca="false">IF(ISNUMBER(L13),L13/M13,"")</f>
        <v/>
      </c>
      <c r="R13" s="29"/>
    </row>
    <row r="14" customFormat="false" ht="12.75" hidden="false" customHeight="true" outlineLevel="0" collapsed="false">
      <c r="A14" s="3"/>
      <c r="B14" s="71"/>
      <c r="C14" s="72"/>
      <c r="D14" s="73"/>
      <c r="E14" s="74"/>
      <c r="F14" s="75"/>
      <c r="G14" s="76"/>
      <c r="H14" s="76"/>
      <c r="I14" s="77"/>
      <c r="J14" s="77"/>
      <c r="K14" s="77"/>
      <c r="L14" s="77"/>
      <c r="M14" s="77"/>
      <c r="N14" s="3"/>
      <c r="O14" s="3"/>
      <c r="P14" s="3"/>
      <c r="Q14" s="3"/>
      <c r="R14" s="3"/>
    </row>
    <row r="15" customFormat="false" ht="18" hidden="false" customHeight="true" outlineLevel="0" collapsed="false"/>
    <row r="17" customFormat="false" ht="31.5" hidden="false" customHeight="true" outlineLevel="0" collapsed="false"/>
    <row r="18" customFormat="false" ht="18" hidden="false" customHeight="true" outlineLevel="0" collapsed="false"/>
    <row r="19" customFormat="false" ht="18" hidden="false" customHeight="true" outlineLevel="0" collapsed="false"/>
    <row r="21" customFormat="false" ht="31.5" hidden="false" customHeight="true" outlineLevel="0" collapsed="false"/>
    <row r="22" customFormat="false" ht="18" hidden="false" customHeight="true" outlineLevel="0" collapsed="false"/>
    <row r="23" customFormat="false" ht="18" hidden="false" customHeight="true" outlineLevel="0" collapsed="false"/>
    <row r="24" customFormat="false" ht="21.75" hidden="false" customHeight="true" outlineLevel="0" collapsed="false"/>
    <row r="25" customFormat="false" ht="31.5" hidden="false" customHeight="true" outlineLevel="0" collapsed="false"/>
    <row r="26" customFormat="false" ht="18" hidden="false" customHeight="true" outlineLevel="0" collapsed="false"/>
    <row r="27" customFormat="false" ht="18" hidden="false" customHeight="true" outlineLevel="0" collapsed="false"/>
    <row r="29" customFormat="false" ht="31.5" hidden="false" customHeight="true" outlineLevel="0" collapsed="false"/>
    <row r="30" customFormat="false" ht="18" hidden="false" customHeight="true" outlineLevel="0" collapsed="false"/>
    <row r="31" customFormat="false" ht="18" hidden="false" customHeight="true" outlineLevel="0" collapsed="false"/>
    <row r="33" customFormat="false" ht="31.5" hidden="false" customHeight="true" outlineLevel="0" collapsed="false"/>
    <row r="34" customFormat="false" ht="18" hidden="false" customHeight="true" outlineLevel="0" collapsed="false"/>
    <row r="35" customFormat="false" ht="18" hidden="false" customHeight="true" outlineLevel="0" collapsed="false"/>
  </sheetData>
  <sheetProtection sheet="true" objects="true" scenarios="true" selectLockedCells="true"/>
  <mergeCells count="16">
    <mergeCell ref="C2:D2"/>
    <mergeCell ref="G2:H2"/>
    <mergeCell ref="I2:J3"/>
    <mergeCell ref="C3:D3"/>
    <mergeCell ref="G3:H3"/>
    <mergeCell ref="B5:Q5"/>
    <mergeCell ref="D7:F7"/>
    <mergeCell ref="H7:I7"/>
    <mergeCell ref="D8:F8"/>
    <mergeCell ref="H8:I8"/>
    <mergeCell ref="D9:F9"/>
    <mergeCell ref="H9:I9"/>
    <mergeCell ref="D10:F10"/>
    <mergeCell ref="J10:L10"/>
    <mergeCell ref="B11:C11"/>
    <mergeCell ref="J11:K11"/>
  </mergeCells>
  <conditionalFormatting sqref="G12:G13 O12:O13">
    <cfRule type="cellIs" priority="2" operator="equal" aboveAverage="0" equalAverage="0" bottom="0" percent="0" rank="0" text="" dxfId="18">
      <formula>"P"</formula>
    </cfRule>
    <cfRule type="cellIs" priority="3" operator="equal" aboveAverage="0" equalAverage="0" bottom="0" percent="0" rank="0" text="" dxfId="19">
      <formula>"N"</formula>
    </cfRule>
    <cfRule type="cellIs" priority="4" operator="equal" aboveAverage="0" equalAverage="0" bottom="0" percent="0" rank="0" text="" dxfId="20">
      <formula>"G"</formula>
    </cfRule>
  </conditionalFormatting>
  <dataValidations count="6">
    <dataValidation allowBlank="true" errorStyle="stop" operator="equal" showDropDown="false" showErrorMessage="true" showInputMessage="true" sqref="C2:D2" type="list">
      <formula1>Menus!$H$2:$H$10</formula1>
      <formula2>0</formula2>
    </dataValidation>
    <dataValidation allowBlank="true" errorStyle="stop" operator="equal" showDropDown="false" showErrorMessage="true" showInputMessage="true" sqref="D3" type="list">
      <formula1>Menus!$B$2:$B$25</formula1>
      <formula2>0</formula2>
    </dataValidation>
    <dataValidation allowBlank="true" errorStyle="stop" operator="equal" showDropDown="false" showErrorMessage="true" showInputMessage="true" sqref="G3" type="list">
      <formula1>Menus!$J$2:$J$8</formula1>
      <formula2>0</formula2>
    </dataValidation>
    <dataValidation allowBlank="true" errorStyle="stop" operator="equal" showDropDown="false" showErrorMessage="true" showInputMessage="true" sqref="H3" type="list">
      <formula1>Menus!$J$2:$J$6</formula1>
      <formula2>0</formula2>
    </dataValidation>
    <dataValidation allowBlank="true" errorStyle="stop" operator="equal" showDropDown="false" showErrorMessage="true" showInputMessage="true" sqref="C3" type="list">
      <formula1>Menus!$D$2:$D$11</formula1>
      <formula2>0</formula2>
    </dataValidation>
    <dataValidation allowBlank="true" errorStyle="stop" operator="equal" showDropDown="false" showErrorMessage="true" showInputMessage="true" sqref="D8:F9" type="list">
      <formula1>Menus!$H$2:$H$10</formula1>
      <formula2>0</formula2>
    </dataValidation>
  </dataValidations>
  <printOptions headings="false" gridLines="false" gridLinesSet="true" horizontalCentered="true" verticalCentered="false"/>
  <pageMargins left="0.236111111111111" right="0.236111111111111" top="0.157638888888889" bottom="0.157638888888889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34"/>
  <sheetViews>
    <sheetView showFormulas="false" showGridLines="true" showRowColHeaders="false" showZeros="true" rightToLeft="false" tabSelected="false" showOutlineSymbols="true" defaultGridColor="true" view="pageBreakPreview" topLeftCell="A1" colorId="64" zoomScale="55" zoomScaleNormal="80" zoomScalePageLayoutView="55" workbookViewId="0">
      <selection pane="topLeft" activeCell="B2" activeCellId="0" sqref="B2"/>
    </sheetView>
  </sheetViews>
  <sheetFormatPr defaultColWidth="10.6796875" defaultRowHeight="12.75" zeroHeight="false" outlineLevelRow="0" outlineLevelCol="1"/>
  <cols>
    <col collapsed="false" customWidth="true" hidden="false" outlineLevel="0" max="2" min="2" style="1" width="34.29"/>
    <col collapsed="false" customWidth="true" hidden="false" outlineLevel="0" max="4" min="4" style="1" width="26.81"/>
    <col collapsed="false" customWidth="true" hidden="false" outlineLevel="0" max="5" min="5" style="1" width="16.95"/>
    <col collapsed="false" customWidth="true" hidden="false" outlineLevel="0" max="6" min="6" style="1" width="23.27"/>
    <col collapsed="false" customWidth="true" hidden="false" outlineLevel="0" max="8" min="8" style="1" width="26.56"/>
    <col collapsed="false" customWidth="true" hidden="false" outlineLevel="0" max="10" min="10" style="1" width="24.53"/>
    <col collapsed="false" customWidth="true" hidden="true" outlineLevel="1" max="13" min="12" style="86" width="10.85"/>
    <col collapsed="false" customWidth="true" hidden="true" outlineLevel="1" max="18" min="14" style="86" width="5.57"/>
    <col collapsed="false" customWidth="true" hidden="true" outlineLevel="1" max="19" min="19" style="86" width="10.85"/>
    <col collapsed="false" customWidth="true" hidden="false" outlineLevel="0" max="20" min="20" style="1" width="10.85"/>
  </cols>
  <sheetData>
    <row r="1" s="86" customFormat="true" ht="22.7" hidden="false" customHeight="true" outlineLevel="0" collapsed="false">
      <c r="A1" s="87"/>
      <c r="B1" s="88" t="s">
        <v>29</v>
      </c>
      <c r="C1" s="89"/>
      <c r="D1" s="88" t="s">
        <v>30</v>
      </c>
      <c r="E1" s="88" t="s">
        <v>31</v>
      </c>
      <c r="F1" s="88" t="s">
        <v>32</v>
      </c>
      <c r="G1" s="89"/>
      <c r="H1" s="88" t="s">
        <v>33</v>
      </c>
      <c r="I1" s="89"/>
      <c r="J1" s="88" t="s">
        <v>34</v>
      </c>
      <c r="L1" s="90" t="s">
        <v>35</v>
      </c>
      <c r="M1" s="90" t="s">
        <v>36</v>
      </c>
      <c r="N1" s="90" t="s">
        <v>37</v>
      </c>
      <c r="O1" s="90" t="s">
        <v>38</v>
      </c>
      <c r="P1" s="90" t="s">
        <v>39</v>
      </c>
      <c r="Q1" s="90" t="s">
        <v>40</v>
      </c>
      <c r="R1" s="86" t="n">
        <v>2</v>
      </c>
      <c r="S1" s="90" t="s">
        <v>41</v>
      </c>
    </row>
    <row r="2" customFormat="false" ht="22.7" hidden="false" customHeight="true" outlineLevel="0" collapsed="false">
      <c r="A2" s="87"/>
      <c r="B2" s="91" t="s">
        <v>2</v>
      </c>
      <c r="C2" s="87"/>
      <c r="D2" s="91" t="s">
        <v>42</v>
      </c>
      <c r="E2" s="87" t="n">
        <v>35</v>
      </c>
      <c r="F2" s="87" t="n">
        <v>45</v>
      </c>
      <c r="G2" s="87"/>
      <c r="H2" s="91" t="s">
        <v>43</v>
      </c>
      <c r="I2" s="87"/>
      <c r="J2" s="91" t="s">
        <v>44</v>
      </c>
      <c r="L2" s="86" t="n">
        <v>1</v>
      </c>
      <c r="M2" s="86" t="n">
        <v>0</v>
      </c>
      <c r="S2" s="86" t="n">
        <v>0</v>
      </c>
    </row>
    <row r="3" customFormat="false" ht="22.7" hidden="false" customHeight="true" outlineLevel="0" collapsed="false">
      <c r="A3" s="87"/>
      <c r="B3" s="87"/>
      <c r="C3" s="87"/>
      <c r="D3" s="91" t="s">
        <v>45</v>
      </c>
      <c r="E3" s="87" t="n">
        <v>30</v>
      </c>
      <c r="F3" s="87" t="n">
        <v>50</v>
      </c>
      <c r="G3" s="87"/>
      <c r="H3" s="91" t="s">
        <v>46</v>
      </c>
      <c r="I3" s="87"/>
      <c r="J3" s="91" t="s">
        <v>47</v>
      </c>
      <c r="L3" s="86" t="n">
        <v>2</v>
      </c>
      <c r="M3" s="86" t="n">
        <v>1</v>
      </c>
      <c r="R3" s="90" t="s">
        <v>48</v>
      </c>
      <c r="S3" s="86" t="n">
        <v>1</v>
      </c>
    </row>
    <row r="4" customFormat="false" ht="22.7" hidden="false" customHeight="true" outlineLevel="0" collapsed="false">
      <c r="A4" s="87"/>
      <c r="B4" s="87"/>
      <c r="C4" s="87"/>
      <c r="D4" s="91" t="s">
        <v>49</v>
      </c>
      <c r="E4" s="87" t="n">
        <v>30</v>
      </c>
      <c r="F4" s="87" t="n">
        <v>50</v>
      </c>
      <c r="G4" s="87"/>
      <c r="H4" s="91" t="s">
        <v>50</v>
      </c>
      <c r="I4" s="87"/>
      <c r="J4" s="91" t="s">
        <v>51</v>
      </c>
      <c r="L4" s="86" t="n">
        <v>3</v>
      </c>
      <c r="M4" s="86" t="n">
        <v>1</v>
      </c>
      <c r="N4" s="90" t="s">
        <v>48</v>
      </c>
      <c r="S4" s="86" t="n">
        <v>1</v>
      </c>
    </row>
    <row r="5" customFormat="false" ht="22.7" hidden="false" customHeight="true" outlineLevel="0" collapsed="false">
      <c r="A5" s="87"/>
      <c r="B5" s="91"/>
      <c r="C5" s="87"/>
      <c r="D5" s="91" t="s">
        <v>52</v>
      </c>
      <c r="E5" s="87" t="n">
        <v>25</v>
      </c>
      <c r="F5" s="87" t="n">
        <v>60</v>
      </c>
      <c r="G5" s="87"/>
      <c r="H5" s="91" t="s">
        <v>53</v>
      </c>
      <c r="I5" s="87"/>
      <c r="J5" s="91" t="s">
        <v>54</v>
      </c>
      <c r="L5" s="86" t="n">
        <v>4</v>
      </c>
      <c r="M5" s="86" t="n">
        <v>2</v>
      </c>
      <c r="Q5" s="90" t="s">
        <v>48</v>
      </c>
      <c r="S5" s="86" t="n">
        <v>1</v>
      </c>
    </row>
    <row r="6" customFormat="false" ht="22.7" hidden="false" customHeight="true" outlineLevel="0" collapsed="false">
      <c r="A6" s="87"/>
      <c r="B6" s="91"/>
      <c r="C6" s="87"/>
      <c r="D6" s="91" t="s">
        <v>55</v>
      </c>
      <c r="E6" s="87" t="n">
        <v>20</v>
      </c>
      <c r="F6" s="87" t="n">
        <v>60</v>
      </c>
      <c r="G6" s="87"/>
      <c r="H6" s="91" t="s">
        <v>56</v>
      </c>
      <c r="I6" s="87"/>
      <c r="J6" s="91"/>
      <c r="L6" s="86" t="n">
        <v>5</v>
      </c>
      <c r="M6" s="86" t="n">
        <v>2</v>
      </c>
      <c r="P6" s="90" t="s">
        <v>48</v>
      </c>
      <c r="S6" s="86" t="n">
        <v>1</v>
      </c>
    </row>
    <row r="7" customFormat="false" ht="22.7" hidden="false" customHeight="true" outlineLevel="0" collapsed="false">
      <c r="A7" s="87"/>
      <c r="B7" s="91"/>
      <c r="C7" s="87"/>
      <c r="D7" s="91" t="s">
        <v>57</v>
      </c>
      <c r="E7" s="87" t="n">
        <v>15</v>
      </c>
      <c r="F7" s="87" t="n">
        <v>60</v>
      </c>
      <c r="G7" s="87"/>
      <c r="H7" s="91" t="s">
        <v>58</v>
      </c>
      <c r="I7" s="87"/>
      <c r="J7" s="87"/>
      <c r="L7" s="86" t="n">
        <v>6</v>
      </c>
      <c r="M7" s="86" t="n">
        <v>2</v>
      </c>
      <c r="N7" s="90" t="s">
        <v>59</v>
      </c>
      <c r="S7" s="86" t="n">
        <v>1</v>
      </c>
    </row>
    <row r="8" customFormat="false" ht="22.7" hidden="false" customHeight="true" outlineLevel="0" collapsed="false">
      <c r="A8" s="87"/>
      <c r="B8" s="91"/>
      <c r="C8" s="87"/>
      <c r="D8" s="91" t="s">
        <v>60</v>
      </c>
      <c r="E8" s="87" t="n">
        <v>20</v>
      </c>
      <c r="F8" s="87" t="n">
        <v>60</v>
      </c>
      <c r="G8" s="87"/>
      <c r="H8" s="91" t="s">
        <v>61</v>
      </c>
      <c r="I8" s="87"/>
      <c r="J8" s="87"/>
      <c r="L8" s="86" t="n">
        <v>7</v>
      </c>
      <c r="M8" s="86" t="n">
        <v>3</v>
      </c>
      <c r="N8" s="90" t="s">
        <v>48</v>
      </c>
      <c r="Q8" s="90" t="s">
        <v>48</v>
      </c>
      <c r="S8" s="86" t="n">
        <v>1</v>
      </c>
    </row>
    <row r="9" customFormat="false" ht="22.7" hidden="false" customHeight="true" outlineLevel="0" collapsed="false">
      <c r="A9" s="87"/>
      <c r="B9" s="91"/>
      <c r="C9" s="87"/>
      <c r="D9" s="91" t="s">
        <v>62</v>
      </c>
      <c r="E9" s="87" t="n">
        <v>25</v>
      </c>
      <c r="F9" s="87" t="n">
        <v>60</v>
      </c>
      <c r="G9" s="87"/>
      <c r="H9" s="91" t="s">
        <v>63</v>
      </c>
      <c r="I9" s="87"/>
      <c r="J9" s="87"/>
      <c r="L9" s="86" t="n">
        <v>8</v>
      </c>
      <c r="M9" s="86" t="n">
        <v>3</v>
      </c>
      <c r="N9" s="90" t="s">
        <v>48</v>
      </c>
      <c r="P9" s="90" t="s">
        <v>48</v>
      </c>
      <c r="S9" s="86" t="n">
        <v>1</v>
      </c>
    </row>
    <row r="10" customFormat="false" ht="22.7" hidden="false" customHeight="true" outlineLevel="0" collapsed="false">
      <c r="A10" s="87"/>
      <c r="B10" s="91"/>
      <c r="C10" s="87"/>
      <c r="D10" s="91" t="s">
        <v>64</v>
      </c>
      <c r="E10" s="87" t="n">
        <v>20</v>
      </c>
      <c r="F10" s="87" t="n">
        <v>60</v>
      </c>
      <c r="G10" s="87"/>
      <c r="H10" s="87"/>
      <c r="I10" s="87"/>
      <c r="J10" s="87"/>
      <c r="L10" s="86" t="n">
        <v>9</v>
      </c>
      <c r="M10" s="86" t="n">
        <v>3</v>
      </c>
      <c r="N10" s="90" t="s">
        <v>65</v>
      </c>
      <c r="S10" s="86" t="n">
        <v>1</v>
      </c>
    </row>
    <row r="11" customFormat="false" ht="22.7" hidden="false" customHeight="true" outlineLevel="0" collapsed="false">
      <c r="A11" s="87"/>
      <c r="B11" s="91"/>
      <c r="C11" s="87"/>
      <c r="D11" s="87"/>
      <c r="E11" s="87"/>
      <c r="F11" s="87"/>
      <c r="G11" s="87"/>
      <c r="H11" s="87"/>
      <c r="I11" s="87"/>
      <c r="J11" s="87"/>
      <c r="L11" s="86" t="n">
        <v>10</v>
      </c>
      <c r="M11" s="86" t="n">
        <v>4</v>
      </c>
      <c r="P11" s="90" t="s">
        <v>59</v>
      </c>
      <c r="S11" s="86" t="n">
        <v>1</v>
      </c>
    </row>
    <row r="12" customFormat="false" ht="12.75" hidden="false" customHeight="false" outlineLevel="0" collapsed="false">
      <c r="B12" s="27"/>
      <c r="C12" s="86"/>
      <c r="D12" s="86"/>
      <c r="L12" s="86" t="n">
        <v>10</v>
      </c>
      <c r="M12" s="86" t="n">
        <v>4</v>
      </c>
      <c r="N12" s="90" t="s">
        <v>59</v>
      </c>
      <c r="P12" s="90"/>
      <c r="Q12" s="90" t="s">
        <v>48</v>
      </c>
      <c r="S12" s="90" t="n">
        <v>2</v>
      </c>
    </row>
    <row r="13" customFormat="false" ht="12.75" hidden="false" customHeight="false" outlineLevel="0" collapsed="false">
      <c r="B13" s="27"/>
      <c r="C13" s="86"/>
      <c r="D13" s="86"/>
      <c r="L13" s="86" t="n">
        <v>11</v>
      </c>
      <c r="M13" s="86" t="n">
        <v>4</v>
      </c>
      <c r="N13" s="90" t="s">
        <v>59</v>
      </c>
      <c r="P13" s="90" t="s">
        <v>48</v>
      </c>
      <c r="S13" s="86" t="n">
        <v>2</v>
      </c>
    </row>
    <row r="14" customFormat="false" ht="12.75" hidden="false" customHeight="false" outlineLevel="0" collapsed="false">
      <c r="B14" s="27"/>
      <c r="C14" s="86"/>
      <c r="D14" s="86"/>
      <c r="L14" s="86" t="n">
        <v>12</v>
      </c>
      <c r="M14" s="86" t="n">
        <v>4</v>
      </c>
      <c r="O14" s="90" t="s">
        <v>66</v>
      </c>
      <c r="S14" s="86" t="n">
        <v>1</v>
      </c>
    </row>
    <row r="15" customFormat="false" ht="12.75" hidden="false" customHeight="false" outlineLevel="0" collapsed="false">
      <c r="B15" s="27"/>
      <c r="C15" s="86"/>
      <c r="D15" s="86"/>
      <c r="L15" s="86" t="n">
        <v>13</v>
      </c>
      <c r="M15" s="86" t="n">
        <v>5</v>
      </c>
      <c r="N15" s="90" t="s">
        <v>48</v>
      </c>
      <c r="P15" s="90" t="s">
        <v>59</v>
      </c>
      <c r="S15" s="86" t="n">
        <v>1</v>
      </c>
    </row>
    <row r="16" customFormat="false" ht="12.75" hidden="false" customHeight="false" outlineLevel="0" collapsed="false">
      <c r="B16" s="27"/>
      <c r="C16" s="86"/>
      <c r="D16" s="86"/>
      <c r="L16" s="86" t="n">
        <v>14</v>
      </c>
      <c r="M16" s="86" t="n">
        <v>5</v>
      </c>
      <c r="N16" s="90" t="s">
        <v>65</v>
      </c>
      <c r="P16" s="90" t="s">
        <v>48</v>
      </c>
      <c r="S16" s="86" t="n">
        <v>2</v>
      </c>
    </row>
    <row r="17" customFormat="false" ht="12.75" hidden="false" customHeight="false" outlineLevel="0" collapsed="false">
      <c r="B17" s="27"/>
      <c r="C17" s="86"/>
      <c r="D17" s="86"/>
      <c r="L17" s="86" t="n">
        <v>15</v>
      </c>
      <c r="M17" s="86" t="n">
        <v>5</v>
      </c>
      <c r="O17" s="90" t="s">
        <v>67</v>
      </c>
      <c r="S17" s="86" t="n">
        <v>1</v>
      </c>
    </row>
    <row r="18" customFormat="false" ht="12.75" hidden="false" customHeight="false" outlineLevel="0" collapsed="false">
      <c r="B18" s="27"/>
      <c r="C18" s="86"/>
      <c r="D18" s="86"/>
      <c r="L18" s="86" t="n">
        <v>16</v>
      </c>
      <c r="M18" s="86" t="n">
        <v>6</v>
      </c>
      <c r="N18" s="90" t="s">
        <v>59</v>
      </c>
      <c r="P18" s="90" t="s">
        <v>59</v>
      </c>
      <c r="S18" s="86" t="n">
        <v>2</v>
      </c>
    </row>
    <row r="19" customFormat="false" ht="12.75" hidden="false" customHeight="false" outlineLevel="0" collapsed="false">
      <c r="B19" s="27"/>
      <c r="C19" s="86"/>
      <c r="D19" s="86"/>
      <c r="L19" s="86" t="n">
        <v>17</v>
      </c>
      <c r="M19" s="86" t="n">
        <v>6</v>
      </c>
      <c r="O19" s="90" t="s">
        <v>66</v>
      </c>
      <c r="P19" s="90" t="s">
        <v>48</v>
      </c>
      <c r="S19" s="86" t="n">
        <v>2</v>
      </c>
    </row>
    <row r="20" customFormat="false" ht="12.75" hidden="false" customHeight="false" outlineLevel="0" collapsed="false">
      <c r="B20" s="27"/>
      <c r="C20" s="86"/>
      <c r="D20" s="86"/>
      <c r="O20" s="90"/>
      <c r="P20" s="90"/>
    </row>
    <row r="21" customFormat="false" ht="12.75" hidden="false" customHeight="false" outlineLevel="0" collapsed="false">
      <c r="B21" s="27"/>
      <c r="C21" s="86"/>
      <c r="D21" s="86"/>
      <c r="O21" s="90"/>
      <c r="P21" s="90"/>
    </row>
    <row r="22" customFormat="false" ht="12.75" hidden="false" customHeight="false" outlineLevel="0" collapsed="false">
      <c r="B22" s="27"/>
      <c r="C22" s="86"/>
      <c r="D22" s="86"/>
      <c r="L22" s="86" t="n">
        <v>18</v>
      </c>
      <c r="M22" s="86" t="n">
        <v>6</v>
      </c>
      <c r="O22" s="90" t="s">
        <v>68</v>
      </c>
      <c r="S22" s="86" t="n">
        <v>1</v>
      </c>
    </row>
    <row r="23" customFormat="false" ht="12.75" hidden="false" customHeight="false" outlineLevel="0" collapsed="false">
      <c r="B23" s="27"/>
      <c r="C23" s="86"/>
      <c r="D23" s="86"/>
      <c r="L23" s="86" t="n">
        <v>19</v>
      </c>
      <c r="M23" s="86" t="n">
        <v>7</v>
      </c>
    </row>
    <row r="24" customFormat="false" ht="12.75" hidden="false" customHeight="false" outlineLevel="0" collapsed="false">
      <c r="B24" s="27"/>
      <c r="C24" s="86"/>
      <c r="D24" s="86"/>
      <c r="L24" s="86" t="n">
        <v>20</v>
      </c>
    </row>
    <row r="25" customFormat="false" ht="12.75" hidden="false" customHeight="false" outlineLevel="0" collapsed="false">
      <c r="B25" s="27"/>
      <c r="C25" s="86"/>
      <c r="D25" s="86"/>
      <c r="L25" s="86" t="n">
        <v>21</v>
      </c>
    </row>
    <row r="26" customFormat="false" ht="12.75" hidden="false" customHeight="false" outlineLevel="0" collapsed="false">
      <c r="B26" s="27"/>
      <c r="C26" s="86"/>
      <c r="D26" s="86"/>
      <c r="L26" s="86" t="n">
        <v>22</v>
      </c>
    </row>
    <row r="27" customFormat="false" ht="12.75" hidden="false" customHeight="false" outlineLevel="0" collapsed="false">
      <c r="B27" s="27"/>
      <c r="C27" s="86"/>
      <c r="D27" s="86"/>
      <c r="L27" s="86" t="n">
        <v>23</v>
      </c>
    </row>
    <row r="28" customFormat="false" ht="12.75" hidden="false" customHeight="false" outlineLevel="0" collapsed="false">
      <c r="B28" s="27"/>
      <c r="C28" s="86"/>
      <c r="D28" s="86"/>
      <c r="L28" s="86" t="n">
        <v>24</v>
      </c>
    </row>
    <row r="29" customFormat="false" ht="12.75" hidden="false" customHeight="false" outlineLevel="0" collapsed="false">
      <c r="B29" s="27"/>
      <c r="C29" s="86"/>
      <c r="D29" s="86"/>
      <c r="L29" s="86" t="n">
        <v>25</v>
      </c>
    </row>
    <row r="30" customFormat="false" ht="12.75" hidden="false" customHeight="false" outlineLevel="0" collapsed="false">
      <c r="B30" s="27"/>
      <c r="C30" s="86"/>
      <c r="D30" s="86"/>
      <c r="L30" s="86" t="n">
        <v>26</v>
      </c>
    </row>
    <row r="31" customFormat="false" ht="12.75" hidden="false" customHeight="false" outlineLevel="0" collapsed="false">
      <c r="B31" s="27"/>
      <c r="C31" s="86"/>
      <c r="D31" s="86"/>
      <c r="L31" s="86" t="n">
        <v>27</v>
      </c>
    </row>
    <row r="32" customFormat="false" ht="12.75" hidden="false" customHeight="false" outlineLevel="0" collapsed="false">
      <c r="B32" s="27"/>
      <c r="C32" s="86"/>
      <c r="D32" s="86"/>
    </row>
    <row r="33" customFormat="false" ht="12.75" hidden="false" customHeight="false" outlineLevel="0" collapsed="false">
      <c r="B33" s="27"/>
      <c r="C33" s="27"/>
      <c r="D33" s="92"/>
    </row>
    <row r="34" customFormat="false" ht="12.75" hidden="false" customHeight="false" outlineLevel="0" collapsed="false">
      <c r="B34" s="27"/>
      <c r="C34" s="86"/>
    </row>
  </sheetData>
  <sheetProtection sheet="true" objects="true" scenarios="true"/>
  <printOptions headings="false" gridLines="false" gridLinesSet="true" horizontalCentered="tru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206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2007-08-21T05:21:35Z</dcterms:created>
  <dc:creator>DELGOVE</dc:creator>
  <dc:description/>
  <dc:language>fr-FR</dc:language>
  <cp:lastModifiedBy/>
  <cp:lastPrinted>2024-09-29T10:23:44Z</cp:lastPrinted>
  <dcterms:modified xsi:type="dcterms:W3CDTF">2026-08-26T00:32:42Z</dcterms:modified>
  <cp:revision>54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