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Q 3 poules 3 joueurs" sheetId="1" state="visible" r:id="rId3"/>
    <sheet name="5Q 6 poules 3 joueurs" sheetId="2" state="visible" r:id="rId4"/>
    <sheet name="5Q Poules croisées 3+2" sheetId="3" state="visible" r:id="rId5"/>
    <sheet name="5Q Poules croisées 2+2" sheetId="4" state="visible" r:id="rId6"/>
    <sheet name="5Q poule 2 joueurs" sheetId="5" state="visible" r:id="rId7"/>
    <sheet name="Menus" sheetId="6" state="visible" r:id="rId8"/>
  </sheets>
  <definedNames>
    <definedName function="false" hidden="false" localSheetId="0" name="_xlnm.Print_Area" vbProcedure="false">'5Q 3 poules 3 joueurs'!$A$1:$T$40</definedName>
    <definedName function="false" hidden="false" localSheetId="1" name="_xlnm.Print_Area" vbProcedure="false">'5Q 6 poules 3 joueurs'!$A$1:$T$76</definedName>
    <definedName function="false" hidden="false" localSheetId="4" name="_xlnm.Print_Area" vbProcedure="false">'5Q poule 2 joueurs'!$A$1:$T$14</definedName>
    <definedName function="false" hidden="false" localSheetId="3" name="_xlnm.Print_Area" vbProcedure="false">'5Q Poules croisées 2+2'!$A$1:$T$42</definedName>
    <definedName function="false" hidden="false" localSheetId="2" name="_xlnm.Print_Area" vbProcedure="false">'5Q Poules croisées 3+2'!$A$1:$T$44</definedName>
    <definedName function="false" hidden="false" localSheetId="5" name="_xlnm.Print_Area" vbProcedure="false">Menus!$A$1:$K$10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<sst xmlns="http://schemas.openxmlformats.org/spreadsheetml/2006/main" count="449" uniqueCount="58">
  <si>
    <t xml:space="preserve">Club : </t>
  </si>
  <si>
    <t xml:space="preserve">Date : </t>
  </si>
  <si>
    <t xml:space="preserve">5 QUILLES</t>
  </si>
  <si>
    <t xml:space="preserve">Nombre de Sets : </t>
  </si>
  <si>
    <t xml:space="preserve">Catégorie : </t>
  </si>
  <si>
    <t xml:space="preserve">Tour : </t>
  </si>
  <si>
    <t xml:space="preserve">Distance : </t>
  </si>
  <si>
    <t xml:space="preserve">Poule 1</t>
  </si>
  <si>
    <t xml:space="preserve">NOM</t>
  </si>
  <si>
    <t xml:space="preserve">Prénom</t>
  </si>
  <si>
    <t xml:space="preserve">Club</t>
  </si>
  <si>
    <t xml:space="preserve">Points
Match</t>
  </si>
  <si>
    <t xml:space="preserve">Points
Set</t>
  </si>
  <si>
    <t xml:space="preserve">Moyenne Générale</t>
  </si>
  <si>
    <t xml:space="preserve">Joueur A</t>
  </si>
  <si>
    <t xml:space="preserve">Set 1</t>
  </si>
  <si>
    <t xml:space="preserve">Set 2</t>
  </si>
  <si>
    <t xml:space="preserve">Set 3</t>
  </si>
  <si>
    <t xml:space="preserve">Match G/P</t>
  </si>
  <si>
    <t xml:space="preserve">Points Match</t>
  </si>
  <si>
    <t xml:space="preserve">Moy.</t>
  </si>
  <si>
    <t xml:space="preserve">Joueur B</t>
  </si>
  <si>
    <t xml:space="preserve">Moy </t>
  </si>
  <si>
    <t xml:space="preserve">Poule 2</t>
  </si>
  <si>
    <t xml:space="preserve">Poule 3</t>
  </si>
  <si>
    <t xml:space="preserve">Poule 4</t>
  </si>
  <si>
    <t xml:space="preserve">Poule 5</t>
  </si>
  <si>
    <t xml:space="preserve">Poule 6</t>
  </si>
  <si>
    <t xml:space="preserve">Set 2 </t>
  </si>
  <si>
    <t xml:space="preserve">A remplir si 8 ou 11 joueurs dans la salle :</t>
  </si>
  <si>
    <t xml:space="preserve">A remplir si 11 joueurs dans la salle :</t>
  </si>
  <si>
    <t xml:space="preserve">A remplir si 7 ou 10 joueurs dans la salle :</t>
  </si>
  <si>
    <t xml:space="preserve">A remplir si 10 joueurs dans la salle :</t>
  </si>
  <si>
    <t xml:space="preserve">Mode de jeu</t>
  </si>
  <si>
    <t xml:space="preserve">Catégories</t>
  </si>
  <si>
    <t xml:space="preserve">Nb Sets</t>
  </si>
  <si>
    <t xml:space="preserve">Distance</t>
  </si>
  <si>
    <t xml:space="preserve">Clubs</t>
  </si>
  <si>
    <t xml:space="preserve">Tour</t>
  </si>
  <si>
    <t xml:space="preserve">Nationale</t>
  </si>
  <si>
    <t xml:space="preserve">2 Gagnants</t>
  </si>
  <si>
    <t xml:space="preserve">60 Points</t>
  </si>
  <si>
    <t xml:space="preserve">ABBEVILLE</t>
  </si>
  <si>
    <t xml:space="preserve">T1</t>
  </si>
  <si>
    <t xml:space="preserve">Régionale</t>
  </si>
  <si>
    <t xml:space="preserve">100 Points</t>
  </si>
  <si>
    <t xml:space="preserve">ALBERT</t>
  </si>
  <si>
    <t xml:space="preserve">T2</t>
  </si>
  <si>
    <t xml:space="preserve">Dames</t>
  </si>
  <si>
    <t xml:space="preserve">AMIENS</t>
  </si>
  <si>
    <t xml:space="preserve">T3</t>
  </si>
  <si>
    <t xml:space="preserve">U21 (Juniors)</t>
  </si>
  <si>
    <t xml:space="preserve">FRIVILLE</t>
  </si>
  <si>
    <t xml:space="preserve">1/2 Finale</t>
  </si>
  <si>
    <t xml:space="preserve">MOREUIL</t>
  </si>
  <si>
    <t xml:space="preserve">PONT de METZ</t>
  </si>
  <si>
    <t xml:space="preserve">ROYE</t>
  </si>
  <si>
    <t xml:space="preserve">VIGNACOURT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</si>
</sst>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"/>
    <numFmt numFmtId="167" formatCode="0.000"/>
    <numFmt numFmtId="168" formatCode="0.00"/>
  </numFmts>
  <fonts count="2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30"/>
      <color theme="1"/>
      <name val="Arial"/>
      <family val="2"/>
      <charset val="1"/>
    </font>
    <font>
      <b val="true"/>
      <u val="single"/>
      <sz val="11"/>
      <name val="Arial"/>
      <family val="2"/>
      <charset val="1"/>
    </font>
    <font>
      <b val="true"/>
      <sz val="11"/>
      <name val="Arial"/>
      <family val="2"/>
      <charset val="1"/>
    </font>
    <font>
      <sz val="16"/>
      <color rgb="FFFF0000"/>
      <name val="Arial"/>
      <family val="2"/>
      <charset val="1"/>
    </font>
    <font>
      <sz val="14"/>
      <color rgb="FFFF0000"/>
      <name val="Arial"/>
      <family val="2"/>
      <charset val="1"/>
    </font>
    <font>
      <b val="true"/>
      <sz val="18"/>
      <name val="Arial"/>
      <family val="2"/>
      <charset val="1"/>
    </font>
    <font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sz val="12"/>
      <color theme="0"/>
      <name val="Arial"/>
      <family val="2"/>
      <charset val="1"/>
    </font>
    <font>
      <b val="true"/>
      <u val="single"/>
      <sz val="12"/>
      <name val="Arial"/>
      <family val="2"/>
      <charset val="1"/>
    </font>
    <font>
      <sz val="15"/>
      <name val="Arial"/>
      <family val="0"/>
      <charset val="1"/>
    </font>
    <font>
      <b val="true"/>
      <u val="single"/>
      <sz val="15"/>
      <name val="Arial"/>
      <family val="2"/>
      <charset val="1"/>
    </font>
    <font>
      <b val="true"/>
      <u val="single"/>
      <sz val="15"/>
      <name val="Arial"/>
      <family val="0"/>
      <charset val="1"/>
    </font>
    <font>
      <sz val="15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5998"/>
        <bgColor rgb="FF99CCFF"/>
      </patternFill>
    </fill>
    <fill>
      <patternFill patternType="solid">
        <fgColor theme="7" tint="0.7998"/>
        <bgColor rgb="FFFBE5D6"/>
      </patternFill>
    </fill>
    <fill>
      <patternFill patternType="solid">
        <fgColor theme="5" tint="0.5998"/>
        <bgColor rgb="FFFBE5D6"/>
      </patternFill>
    </fill>
    <fill>
      <patternFill patternType="solid">
        <fgColor theme="5" tint="0.7998"/>
        <bgColor rgb="FFFFF2CC"/>
      </patternFill>
    </fill>
    <fill>
      <patternFill patternType="solid">
        <fgColor theme="9" tint="0.7998"/>
        <bgColor rgb="FFFBE5D6"/>
      </patternFill>
    </fill>
    <fill>
      <patternFill patternType="solid">
        <fgColor rgb="FFC0C0C0"/>
        <bgColor rgb="FFBDD7EE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medium"/>
      <right/>
      <top style="medium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1" applyFont="true" applyBorder="true" applyAlignment="true" applyProtection="true">
      <alignment horizontal="center" vertical="center" textRotation="0" wrapText="false" indent="0" shrinkToFit="false"/>
      <protection locked="false" hidden="false"/>
    </xf>
  </cellStyleXfs>
  <cellXfs count="1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tru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4" fillId="2" borderId="9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7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1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5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3" borderId="9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12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3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10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center" textRotation="0" wrapText="tru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true"/>
      <protection locked="fals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4" fillId="7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2" fillId="7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6" borderId="8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4" fillId="6" borderId="9" xfId="0" applyFont="true" applyBorder="true" applyAlignment="true" applyProtection="true">
      <alignment horizontal="left" vertical="center" textRotation="0" wrapText="false" indent="1" shrinkToFit="true"/>
      <protection locked="true" hidden="false"/>
    </xf>
    <xf numFmtId="164" fontId="0" fillId="7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7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7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6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t non joué" xfId="20"/>
  </cellStyles>
  <dxfs count="4"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  <dxf>
      <font>
        <name val="Arial"/>
        <charset val="1"/>
        <family val="0"/>
      </font>
      <fill>
        <patternFill>
          <bgColor rgb="FF0070C0"/>
        </patternFill>
      </fill>
    </dxf>
    <dxf>
      <font>
        <name val="Arial"/>
        <charset val="1"/>
        <family val="0"/>
      </font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70C0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BE5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15</xdr:col>
      <xdr:colOff>595080</xdr:colOff>
      <xdr:row>1</xdr:row>
      <xdr:rowOff>23400</xdr:rowOff>
    </xdr:from>
    <xdr:to>
      <xdr:col>18</xdr:col>
      <xdr:colOff>173160</xdr:colOff>
      <xdr:row>2</xdr:row>
      <xdr:rowOff>414360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2623400" y="185400"/>
          <a:ext cx="1420200" cy="848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15</xdr:col>
      <xdr:colOff>381600</xdr:colOff>
      <xdr:row>0</xdr:row>
      <xdr:rowOff>100440</xdr:rowOff>
    </xdr:from>
    <xdr:to>
      <xdr:col>18</xdr:col>
      <xdr:colOff>336600</xdr:colOff>
      <xdr:row>2</xdr:row>
      <xdr:rowOff>425160</xdr:rowOff>
    </xdr:to>
    <xdr:pic>
      <xdr:nvPicPr>
        <xdr:cNvPr id="1" name="Picture 3" descr=""/>
        <xdr:cNvPicPr/>
      </xdr:nvPicPr>
      <xdr:blipFill>
        <a:blip r:embed="rId1"/>
        <a:stretch/>
      </xdr:blipFill>
      <xdr:spPr>
        <a:xfrm>
          <a:off x="12394440" y="100440"/>
          <a:ext cx="1797120" cy="943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15</xdr:col>
      <xdr:colOff>381600</xdr:colOff>
      <xdr:row>0</xdr:row>
      <xdr:rowOff>100440</xdr:rowOff>
    </xdr:from>
    <xdr:to>
      <xdr:col>18</xdr:col>
      <xdr:colOff>396720</xdr:colOff>
      <xdr:row>2</xdr:row>
      <xdr:rowOff>425160</xdr:rowOff>
    </xdr:to>
    <xdr:pic>
      <xdr:nvPicPr>
        <xdr:cNvPr id="2" name="Picture 2" descr=""/>
        <xdr:cNvPicPr/>
      </xdr:nvPicPr>
      <xdr:blipFill>
        <a:blip r:embed="rId1"/>
        <a:stretch/>
      </xdr:blipFill>
      <xdr:spPr>
        <a:xfrm>
          <a:off x="12421800" y="100440"/>
          <a:ext cx="1857240" cy="943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15</xdr:col>
      <xdr:colOff>381600</xdr:colOff>
      <xdr:row>0</xdr:row>
      <xdr:rowOff>100440</xdr:rowOff>
    </xdr:from>
    <xdr:to>
      <xdr:col>18</xdr:col>
      <xdr:colOff>396720</xdr:colOff>
      <xdr:row>2</xdr:row>
      <xdr:rowOff>425160</xdr:rowOff>
    </xdr:to>
    <xdr:pic>
      <xdr:nvPicPr>
        <xdr:cNvPr id="3" name="Picture 2" descr=""/>
        <xdr:cNvPicPr/>
      </xdr:nvPicPr>
      <xdr:blipFill>
        <a:blip r:embed="rId1"/>
        <a:stretch/>
      </xdr:blipFill>
      <xdr:spPr>
        <a:xfrm>
          <a:off x="12421800" y="100440"/>
          <a:ext cx="1857240" cy="943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15</xdr:col>
      <xdr:colOff>595080</xdr:colOff>
      <xdr:row>1</xdr:row>
      <xdr:rowOff>23400</xdr:rowOff>
    </xdr:from>
    <xdr:to>
      <xdr:col>18</xdr:col>
      <xdr:colOff>173160</xdr:colOff>
      <xdr:row>2</xdr:row>
      <xdr:rowOff>414360</xdr:rowOff>
    </xdr:to>
    <xdr:pic>
      <xdr:nvPicPr>
        <xdr:cNvPr id="4" name="Picture 6" descr=""/>
        <xdr:cNvPicPr/>
      </xdr:nvPicPr>
      <xdr:blipFill>
        <a:blip r:embed="rId1"/>
        <a:stretch/>
      </xdr:blipFill>
      <xdr:spPr>
        <a:xfrm>
          <a:off x="12634560" y="185400"/>
          <a:ext cx="1420200" cy="848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61"/>
  <sheetViews>
    <sheetView showFormulas="false" showGridLines="false" showRowColHeaders="false" showZeros="true" rightToLeft="false" tabSelected="true" showOutlineSymbols="true" defaultGridColor="true" view="pageBreakPreview" topLeftCell="A1" colorId="64" zoomScale="55" zoomScaleNormal="2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"/>
    <col collapsed="false" customWidth="true" hidden="false" outlineLevel="0" max="3" min="3" style="1" width="20.43"/>
    <col collapsed="false" customWidth="true" hidden="false" outlineLevel="0" max="6" min="4" style="1" width="6.57"/>
    <col collapsed="false" customWidth="true" hidden="false" outlineLevel="0" max="9" min="7" style="1" width="8.71"/>
    <col collapsed="false" customWidth="true" hidden="false" outlineLevel="0" max="10" min="10" style="1" width="10.14"/>
    <col collapsed="false" customWidth="true" hidden="false" outlineLevel="0" max="11" min="11" style="1" width="25.7"/>
    <col collapsed="false" customWidth="true" hidden="false" outlineLevel="0" max="12" min="12" style="1" width="20.43"/>
    <col collapsed="false" customWidth="true" hidden="false" outlineLevel="0" max="15" min="13" style="1" width="6.57"/>
    <col collapsed="false" customWidth="true" hidden="false" outlineLevel="0" max="18" min="16" style="1" width="8.71"/>
    <col collapsed="false" customWidth="true" hidden="false" outlineLevel="0" max="19" min="19" style="1" width="10.14"/>
    <col collapsed="false" customWidth="true" hidden="false" outlineLevel="0" max="20" min="20" style="1" width="2.71"/>
    <col collapsed="false" customWidth="false" hidden="false" outlineLevel="0" max="16384" min="21" style="1" width="11.43"/>
  </cols>
  <sheetData>
    <row r="1" customFormat="false" ht="12.75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U1" s="3"/>
    </row>
    <row r="2" customFormat="false" ht="36" hidden="false" customHeight="true" outlineLevel="0" collapsed="false">
      <c r="B2" s="4" t="s">
        <v>0</v>
      </c>
      <c r="C2" s="5"/>
      <c r="D2" s="5"/>
      <c r="E2" s="6" t="s">
        <v>1</v>
      </c>
      <c r="F2" s="6"/>
      <c r="G2" s="5"/>
      <c r="H2" s="5"/>
      <c r="I2" s="7" t="s">
        <v>2</v>
      </c>
      <c r="J2" s="7"/>
      <c r="K2" s="7"/>
      <c r="L2" s="4" t="s">
        <v>3</v>
      </c>
      <c r="M2" s="8" t="str">
        <f aca="false">IF($C$3="","",VLOOKUP($C$3,Menus!D2:F11,2,FALSE()))</f>
        <v/>
      </c>
      <c r="N2" s="8"/>
      <c r="O2" s="8"/>
      <c r="U2" s="3"/>
    </row>
    <row r="3" customFormat="false" ht="36" hidden="false" customHeight="true" outlineLevel="0" collapsed="false">
      <c r="B3" s="9" t="s">
        <v>4</v>
      </c>
      <c r="C3" s="10"/>
      <c r="D3" s="10"/>
      <c r="E3" s="11" t="s">
        <v>5</v>
      </c>
      <c r="F3" s="11"/>
      <c r="G3" s="5"/>
      <c r="H3" s="5"/>
      <c r="I3" s="7"/>
      <c r="J3" s="7"/>
      <c r="K3" s="7"/>
      <c r="L3" s="4" t="s">
        <v>6</v>
      </c>
      <c r="M3" s="8" t="str">
        <f aca="false">IF($C$3="","",VLOOKUP($C$3,Menus!D2:F11,3,FALSE()))</f>
        <v/>
      </c>
      <c r="N3" s="8"/>
      <c r="O3" s="8"/>
      <c r="U3" s="3"/>
    </row>
    <row r="4" customFormat="false" ht="12" hidden="false" customHeight="true" outlineLevel="0" collapsed="false">
      <c r="B4" s="12"/>
      <c r="C4" s="13"/>
      <c r="D4" s="14"/>
      <c r="E4" s="14"/>
      <c r="F4" s="14"/>
      <c r="G4" s="15"/>
      <c r="H4" s="15"/>
      <c r="I4" s="16"/>
      <c r="J4" s="16"/>
      <c r="K4" s="16"/>
      <c r="L4" s="16"/>
      <c r="M4" s="16"/>
      <c r="N4" s="16"/>
      <c r="U4" s="3"/>
    </row>
    <row r="5" customFormat="false" ht="24.75" hidden="false" customHeight="true" outlineLevel="0" collapsed="false">
      <c r="B5" s="17" t="s">
        <v>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  <c r="U5" s="3"/>
    </row>
    <row r="6" customFormat="false" ht="9.75" hidden="false" customHeight="true" outlineLevel="0" collapsed="false"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  <c r="M6" s="20"/>
      <c r="N6" s="20"/>
      <c r="O6" s="20"/>
      <c r="P6" s="20"/>
      <c r="U6" s="3"/>
    </row>
    <row r="7" s="26" customFormat="true" ht="27.75" hidden="false" customHeight="true" outlineLevel="0" collapsed="false">
      <c r="A7" s="21"/>
      <c r="B7" s="22" t="s">
        <v>8</v>
      </c>
      <c r="C7" s="22" t="s">
        <v>9</v>
      </c>
      <c r="D7" s="22" t="s">
        <v>10</v>
      </c>
      <c r="E7" s="22"/>
      <c r="F7" s="22"/>
      <c r="G7" s="22"/>
      <c r="H7" s="23" t="s">
        <v>11</v>
      </c>
      <c r="I7" s="23"/>
      <c r="J7" s="23" t="s">
        <v>12</v>
      </c>
      <c r="K7" s="23" t="s">
        <v>13</v>
      </c>
      <c r="L7" s="24"/>
      <c r="M7" s="25"/>
      <c r="N7" s="25"/>
      <c r="U7" s="27"/>
    </row>
    <row r="8" customFormat="false" ht="24.75" hidden="false" customHeight="true" outlineLevel="0" collapsed="false">
      <c r="A8" s="21"/>
      <c r="B8" s="28"/>
      <c r="C8" s="29"/>
      <c r="D8" s="30"/>
      <c r="E8" s="30"/>
      <c r="F8" s="30"/>
      <c r="G8" s="30"/>
      <c r="H8" s="31" t="str">
        <f aca="false">IF(H15="","",
IF(AND(B8=B14,C8=C14,B8=B15,C8=C15),H14+H15,
IF(AND(B8=B13,C8=C13,B8=K14,C8=L14),H13+Q14,
IF(AND(B8=B13,C8=C13,B8=K15,C8=L15),H13+Q15,
IF(AND(B8=K13,C8=L13,B8=K14,C8=L14),Q13+Q14,
IF(AND(B8=K13,C8=L13,B8=K15,C8=L15),Q13+Q15))))))</f>
        <v/>
      </c>
      <c r="I8" s="31"/>
      <c r="J8" s="31" t="str">
        <f aca="false">IF(I15="","", 
IF(AND(B8=B14,C8=C14,B8=B15,C8=C15),I14+I15,
IF(AND(B8=B13,C8=C13,B8=K14,C8=L14),I13+R14, 
IF(AND(B8=B13,C8=C13,B8=K15,C8=L15),I13+R15, 
IF(AND(B8=K13,C8=L13,B8=K14,C8=L14),R13+R14, 
IF(AND(B8=K13,C8=L13,B8=K15,C8=L15),R13+R15))))))</f>
        <v/>
      </c>
      <c r="K8" s="32" t="str">
        <f aca="false">IF(I15="","",
IF(AND(B8=B14,C8=C14,B8=B15,C8=C15),
(D14+E14+F14+D15+E15+F15)/(M14+N14+O14+M15+N15+O15),
IF(AND(B8=B13,C8=C13,B8=K14,C8=L14),
(D13+E13+F13+M14+N14+O14)/(M13+N13+O13+D14+E14+F14),
IF(AND(B8=B13,C8=C13,B8=K15,C8=L15),
(D13+E13+F13+M15+N15+O15)/(M13+N13+O13+D15+E15+F15),
IF(AND(B8=K13,C8=L13,B8=K14,C8=L14),
(M13+N13+O13+M14+N14+O14)/(D13+E13+F13+D14+E14+F14),
IF(AND(B8=K13,C8=L13,B8=K15,C8=L15),
(M13+N13+O13+M15+N15+O15)/(D13+E13+F13+D15+E15+F15)))))))</f>
        <v/>
      </c>
      <c r="L8" s="33"/>
      <c r="M8" s="18"/>
      <c r="N8" s="18"/>
      <c r="O8" s="18"/>
      <c r="P8" s="18"/>
      <c r="Q8" s="18"/>
      <c r="R8" s="18"/>
      <c r="S8" s="18"/>
      <c r="T8" s="18"/>
      <c r="U8" s="3"/>
    </row>
    <row r="9" s="18" customFormat="true" ht="24.75" hidden="false" customHeight="true" outlineLevel="0" collapsed="false">
      <c r="A9" s="21"/>
      <c r="B9" s="28"/>
      <c r="C9" s="29"/>
      <c r="D9" s="30"/>
      <c r="E9" s="30"/>
      <c r="F9" s="30"/>
      <c r="G9" s="30"/>
      <c r="H9" s="31" t="str">
        <f aca="false">IF(H15="","", 
IF(AND(B9=B14,C9=C14,B9=B15,C9=C15),H14+H15, 
IF(AND(B9=B13,C9=C13,B9=K14,C9=L14),H13+Q14, 
IF(AND(B9=B13,C9=C13,B9=K15,C9=L15),H13+Q15, 
IF(AND(B9=K13,C9=L13,B9=K14,C9=L14),Q13+Q14, 
IF(AND(B9=K13,C9=L13,B9=K15,C9=L15),Q13+Q15))))))</f>
        <v/>
      </c>
      <c r="I9" s="31"/>
      <c r="J9" s="31" t="str">
        <f aca="false">IF(I15="","", 
IF(AND(B9=B14,C9=C14,B9=B15,C9=C15),I14+I15, 
IF(AND(B9=B13,C9=C13,B9=K14,C9=L14),I13+R14, 
IF(AND(B9=B13,C9=C13,B9=K15,C9=L15),I13+R15, 
IF(AND(B9=K13,C9=L13,B9=K14,C9=L14),R13+R14, 
IF(AND(B9=K13,C9=L13,B9=K15,C9=L15),R13+R15))))))</f>
        <v/>
      </c>
      <c r="K9" s="32" t="str">
        <f aca="false">IF(I15="","", 
IF(AND(B9=B14,C9=C14,B9=B15,C9=C15), 
(D14+E14+F14+D15+E15+F15)/(M14+N14+O14+M15+N15+O15), 
IF(AND(B9=B13,C9=C13,B9=K14,C9=L14), 
(D13+E13+F13+M14+N14+O14)/(M13+N13+O13+D14+E14+F14), 
IF(AND(B9=B13,C9=C13,B9=K15,C9=L15), 
(D13+E13+F13+M15+N15+O15)/(M13+N13+O13+D15+E15+F15), 
IF(AND(B9=K13,C9=L13,B9=K14,C9=L14),
(M13+N13+O13+M14+N14+O14)/(D13+E13+F13+D14+E14+F14), 
IF(AND(B9=K13,C9=L13,B9=K15,C9=L15), 
(M13+N13+O13+M15+N15+O15)/(D13+E13+F13+D15+E15+F15)))))))</f>
        <v/>
      </c>
      <c r="L9" s="33"/>
      <c r="U9" s="34"/>
    </row>
    <row r="10" s="18" customFormat="true" ht="24.75" hidden="false" customHeight="true" outlineLevel="0" collapsed="false">
      <c r="A10" s="21"/>
      <c r="B10" s="35"/>
      <c r="C10" s="36"/>
      <c r="D10" s="30"/>
      <c r="E10" s="30"/>
      <c r="F10" s="30"/>
      <c r="G10" s="30"/>
      <c r="H10" s="31" t="str">
        <f aca="false">IF(H15="","", 
IF(AND(B10=B14,C10=C14,B10=B15,C10=C15),H14+H15, 
IF(AND(B10=B13,C10=C13,B10=K14,C10=L14),H13+Q14, 
IF(AND(B10=B13,C10=C13,B10=K15,C10=L15),H13+Q15, 
IF(AND(B10=K13,C10=L13,B10=K14,C10=L14),Q13+Q14, 
IF(AND(B9=K13,C10=L13,B10=K15,C10=L15),Q13+Q15))))))</f>
        <v/>
      </c>
      <c r="I10" s="31"/>
      <c r="J10" s="31" t="str">
        <f aca="false">IF(I15="","",
IF(AND(B10=B14,C10=C14,B10=B15,C10=C15),I14+I15,
IF(AND(B10=B13,C10=C13,B10=K14,C10=L14),I13+R14,
IF(AND(B10=B13,C10=C13,B10=K15,C10=L15),I13+R15,
IF(AND(B10=K13,C10=L13,B10=K14,C10=L14),R13+R14,
IF(AND(B10=K13,C10=L13,B10=K15,C10=L15),R13+R15))))))</f>
        <v/>
      </c>
      <c r="K10" s="32" t="str">
        <f aca="false">IF(I15="","",  
IF(AND(B10=B14,C10=C14,B10=B15,C10=C15),  
(D14+E14+F14+D15+E15+F15)/(M14+N14+O14+M15+N15+O15),  
IF(AND(B10=B13,C10=C13,B10=K14,C10=L14),  
(D13+E13+F13+M14+N14+O14)/(M13+N13+O13+D14+E14+F14),  
IF(AND(B10=B13,C10=C13,B10=K15,C10=L15),  
(D13+E13+F13+M15+N15+O15)/(M13+N13+O13+D15+E15+F15),  
IF(AND(B10=K13,C10=L13,B10=K14,C10=L14), 
(M13+N13+O13+M14+N14+O14)/(D13+E13+F13+D14+E14+F14),  
IF(AND(B10=K13,C10=L13,B10=K15,C10=L15),  
(M13+N13+O13+M15+N15+O15)/(D13+E13+F13+D15+E15+F15)))))))</f>
        <v/>
      </c>
      <c r="L10" s="33"/>
      <c r="M10" s="1"/>
      <c r="N10" s="1"/>
      <c r="Q10" s="1"/>
      <c r="R10" s="1"/>
      <c r="S10" s="1"/>
      <c r="U10" s="34"/>
    </row>
    <row r="11" s="18" customFormat="true" ht="9.75" hidden="false" customHeight="true" outlineLevel="0" collapsed="false">
      <c r="B11" s="37"/>
      <c r="C11" s="37"/>
      <c r="D11" s="38"/>
      <c r="E11" s="38"/>
      <c r="F11" s="38"/>
      <c r="G11" s="37"/>
      <c r="H11" s="37"/>
      <c r="I11" s="37"/>
      <c r="J11" s="38"/>
      <c r="K11" s="38"/>
      <c r="L11" s="39"/>
      <c r="M11" s="39"/>
      <c r="N11" s="39"/>
      <c r="O11" s="40"/>
      <c r="P11" s="40"/>
      <c r="Q11" s="40"/>
      <c r="R11" s="40"/>
      <c r="S11" s="40"/>
      <c r="U11" s="34"/>
    </row>
    <row r="12" s="18" customFormat="true" ht="30" hidden="false" customHeight="true" outlineLevel="0" collapsed="false">
      <c r="A12" s="41"/>
      <c r="B12" s="42" t="s">
        <v>14</v>
      </c>
      <c r="C12" s="42"/>
      <c r="D12" s="43" t="s">
        <v>15</v>
      </c>
      <c r="E12" s="43" t="s">
        <v>16</v>
      </c>
      <c r="F12" s="43" t="s">
        <v>17</v>
      </c>
      <c r="G12" s="43" t="s">
        <v>18</v>
      </c>
      <c r="H12" s="43" t="s">
        <v>19</v>
      </c>
      <c r="I12" s="43" t="s">
        <v>12</v>
      </c>
      <c r="J12" s="44" t="s">
        <v>20</v>
      </c>
      <c r="K12" s="45" t="s">
        <v>21</v>
      </c>
      <c r="L12" s="45"/>
      <c r="M12" s="46" t="s">
        <v>15</v>
      </c>
      <c r="N12" s="46" t="s">
        <v>16</v>
      </c>
      <c r="O12" s="46" t="s">
        <v>17</v>
      </c>
      <c r="P12" s="46" t="s">
        <v>18</v>
      </c>
      <c r="Q12" s="46" t="s">
        <v>19</v>
      </c>
      <c r="R12" s="46" t="s">
        <v>12</v>
      </c>
      <c r="S12" s="47" t="s">
        <v>22</v>
      </c>
      <c r="T12" s="33"/>
      <c r="U12" s="34"/>
    </row>
    <row r="13" s="18" customFormat="true" ht="24.75" hidden="false" customHeight="true" outlineLevel="0" collapsed="false">
      <c r="A13" s="21"/>
      <c r="B13" s="48" t="str">
        <f aca="false">IF(OR(B8="",B9="",B10="",D8="",D9="",D10=""),"",
IF(OR(AND(D8=D10,D8&lt;&gt;D9),AND(D8=D9,D8&lt;&gt;D10)),B8,B9))</f>
        <v/>
      </c>
      <c r="C13" s="49" t="str">
        <f aca="false">IF(OR(B8="",B9="",B10="",D8="",D9="",D10=""),"", IF(OR(AND(D8=D10,D8&lt;&gt;D9),AND(D8=D9,D8&lt;&gt;D10)),C8,C9))</f>
        <v/>
      </c>
      <c r="D13" s="30"/>
      <c r="E13" s="50"/>
      <c r="F13" s="50"/>
      <c r="G13" s="51" t="str">
        <f aca="false">IF(OR(I13="",R13=""),"",IF(I13&gt;R13,"G","P"))</f>
        <v/>
      </c>
      <c r="H13" s="52" t="str">
        <f aca="false">IF(G13="","",IF(G13="G",3,1))</f>
        <v/>
      </c>
      <c r="I13" s="31" t="str">
        <f aca="false">IF(OR(D13="",M13=""),"",
IF(AND(D13&gt;M13,E13&gt;N13),3,
IF(OR(AND(D13&gt;M13,F13&gt;O13),AND(E13&gt;N13,F13&gt;O13)),2,
IF(OR(D13&gt;M13,E13&gt;N13,F13&gt;O13),1,0))))</f>
        <v/>
      </c>
      <c r="J13" s="53" t="str">
        <f aca="false">IF(AND(ISNUMBER(D13), ISNUMBER(M13)),(D13 + E13 + F13) / (M13 + N13 + O13),"")</f>
        <v/>
      </c>
      <c r="K13" s="54" t="str">
        <f aca="false">IF(OR(B8="",B9="",B10="",D8="",D9="",D10=""),"",
IF(AND(D8=D9,D8&lt;&gt;D10),B9,B10))</f>
        <v/>
      </c>
      <c r="L13" s="55" t="str">
        <f aca="false">IF(OR(B8="",B9="",B10="",D8="",D9="",D10=""),"", IF(AND(D8=D9,D8&lt;&gt;D10),C9,C10))</f>
        <v/>
      </c>
      <c r="M13" s="30"/>
      <c r="N13" s="30"/>
      <c r="O13" s="30"/>
      <c r="P13" s="56" t="str">
        <f aca="false">IF(OR(I13="",R13=""),"",IF(R13&gt;I13,"G","P"))</f>
        <v/>
      </c>
      <c r="Q13" s="57" t="str">
        <f aca="false">IF(P13="","",IF(P13="G",3,1))</f>
        <v/>
      </c>
      <c r="R13" s="57" t="str">
        <f aca="false">IF(OR(D13="",M13=""),"",
IF(AND(M13&gt;D13,N13&gt;E13),3,
IF(OR(AND(M13&gt;D13,O13&gt;F13),AND(N13&gt;E13,O13&gt;F13)),2,
IF(OR(M13&gt;D13,N13&gt;E13,O13&gt;F13),1,0))))</f>
        <v/>
      </c>
      <c r="S13" s="32" t="str">
        <f aca="false">IF(AND(ISNUMBER(M13), ISNUMBER(D13)),(M13 + N13 + O13) / (D13 + E13 + F13),"")</f>
        <v/>
      </c>
      <c r="T13" s="33"/>
      <c r="U13" s="34"/>
    </row>
    <row r="14" customFormat="false" ht="24.75" hidden="false" customHeight="true" outlineLevel="0" collapsed="false">
      <c r="A14" s="21"/>
      <c r="B14" s="48" t="str">
        <f aca="false">IF(OR(B13="",C13="",K13="",L13=""),"",
IF(AND(B13=B8,C13=C8,K13=B10,L13=C10),B9,
IF(AND(B13=B8,C13=C8,K13=B9,L13=C9),B10,B8)))</f>
        <v/>
      </c>
      <c r="C14" s="49" t="str">
        <f aca="false">IF(OR(B13="",C13="",K13="",L13=""),"", 
IF(AND(B13=B8,C13=C8,K13=B10,L13=C10),C9,
 IF(AND(B13=B8,C13=C8,K13=B9,L13=C9),C10,C8)))</f>
        <v/>
      </c>
      <c r="D14" s="30"/>
      <c r="E14" s="50"/>
      <c r="F14" s="30"/>
      <c r="G14" s="51" t="str">
        <f aca="false">IF(OR(I14="",R14=""),"",IF(I14&gt;R14,"G","P"))</f>
        <v/>
      </c>
      <c r="H14" s="52" t="str">
        <f aca="false">IF(G14="","",IF(G14="G",3,1))</f>
        <v/>
      </c>
      <c r="I14" s="31" t="str">
        <f aca="false">IF(OR(D14="",M14=""),"",
IF(AND(D14&gt;M14,E14&gt;N14),3,
IF(OR(AND(D14&gt;M14,F14&gt;O14),AND(E14&gt;N14,F14&gt;O14)),2,
IF(OR(D14&gt;M14,E14&gt;N14,F14&gt;O14),1,0))))</f>
        <v/>
      </c>
      <c r="J14" s="53" t="str">
        <f aca="false">IF(AND(ISNUMBER(D14), ISNUMBER(M14)),(D14 + E14 + F14) / (M14 + N14 + O14),"")</f>
        <v/>
      </c>
      <c r="K14" s="54" t="str">
        <f aca="false">IF(P13="","",IF(P13="G",B13,K13))</f>
        <v/>
      </c>
      <c r="L14" s="55" t="str">
        <f aca="false">IF(P13="","",IF(P13="G",C13,L13))</f>
        <v/>
      </c>
      <c r="M14" s="30"/>
      <c r="N14" s="30"/>
      <c r="O14" s="30"/>
      <c r="P14" s="56" t="str">
        <f aca="false">IF(OR(I14="",R14=""),"",IF(R14&gt;I14,"G","P"))</f>
        <v/>
      </c>
      <c r="Q14" s="57" t="str">
        <f aca="false">IF(P14="","",IF(P14="G",3,1))</f>
        <v/>
      </c>
      <c r="R14" s="57" t="str">
        <f aca="false">IF(OR(D14="",M14=""),"",
IF(AND(M14&gt;D14,N14&gt;E14),3,
IF(OR(AND(M14&gt;D14,O14&gt;F14),AND(N14&gt;E14,O14&gt;F14)),2,
IF(OR(M14&gt;D14,N14&gt;E14,O14&gt;F14),1,0))))</f>
        <v/>
      </c>
      <c r="S14" s="32" t="str">
        <f aca="false">IF(AND(ISNUMBER(M14), ISNUMBER(D14)),(M14 + N14 + O14) / (D14 + E14 + F14),"")</f>
        <v/>
      </c>
      <c r="T14" s="58"/>
      <c r="U14" s="34"/>
    </row>
    <row r="15" customFormat="false" ht="24.75" hidden="false" customHeight="true" outlineLevel="0" collapsed="false">
      <c r="A15" s="21"/>
      <c r="B15" s="59" t="str">
        <f aca="false">IF(OR(B13="",C13="",K13="",L13=""),"", 
IF(AND(B13=B8,C13=C8,K13=B10,L13=C10),B9, 
IF(AND(B13=B8,C13=C8,K13=B9,L13=C9),B10,B8)))</f>
        <v/>
      </c>
      <c r="C15" s="60" t="str">
        <f aca="false">IF(OR(B13="",C13="",K13="",L13=""),"",  
IF(AND(B13=B8,C13=C8,K13=B10,L13=C10),C9, 
IF(AND(B13=B8,C13=C8,K13=B9,L13=C9),C10,C8)))</f>
        <v/>
      </c>
      <c r="D15" s="30"/>
      <c r="E15" s="30"/>
      <c r="F15" s="30"/>
      <c r="G15" s="51" t="str">
        <f aca="false">IF(OR(I15="",R15=""),"",IF(I15&gt;R15,"G","P"))</f>
        <v/>
      </c>
      <c r="H15" s="52" t="str">
        <f aca="false">IF(G15="","",IF(G15="G",3,1))</f>
        <v/>
      </c>
      <c r="I15" s="31" t="str">
        <f aca="false">IF(OR(D15="",M15=""),"",
IF(AND(D15&gt;M15,E15&gt;N15),3,
IF(OR(AND(D15&gt;M15,F15&gt;O15),AND(E15&gt;N15,F15&gt;O15)),2,
IF(OR(D15&gt;M15,E15&gt;N15,F15&gt;O15),1,0))))</f>
        <v/>
      </c>
      <c r="J15" s="53" t="str">
        <f aca="false">IF(AND(ISNUMBER(D15), ISNUMBER(M15)),(D15 + E15 + F15) / (M15 + N15 + O15),"")</f>
        <v/>
      </c>
      <c r="K15" s="54" t="str">
        <f aca="false">IF(P13="","",IF(P13="G",K13,B13))</f>
        <v/>
      </c>
      <c r="L15" s="55" t="str">
        <f aca="false">IF(P13="","",IF(P13="G",L13,C13))</f>
        <v/>
      </c>
      <c r="M15" s="30"/>
      <c r="N15" s="30"/>
      <c r="O15" s="30"/>
      <c r="P15" s="56" t="str">
        <f aca="false">IF(OR(I15="",R15=""),"",IF(R15&gt;I15,"G","P"))</f>
        <v/>
      </c>
      <c r="Q15" s="57" t="str">
        <f aca="false">IF(P15="","",IF(P15="G",3,1))</f>
        <v/>
      </c>
      <c r="R15" s="57" t="str">
        <f aca="false">IF(OR(D15="",M15=""),"",
IF(AND(M15&gt;D15,N15&gt;E15),3,
IF(OR(AND(M15&gt;D15,O15&gt;F15),AND(N15&gt;E15,O15&gt;F15)),2,
IF(OR(M15&gt;D15,N15&gt;E15,O15&gt;F15),1,0))))</f>
        <v/>
      </c>
      <c r="S15" s="32" t="str">
        <f aca="false">IF(AND(ISNUMBER(M15), ISNUMBER(D15)),(M15 + N15 + O15) / (D15 + E15 + F15),"")</f>
        <v/>
      </c>
      <c r="T15" s="61"/>
      <c r="U15" s="3"/>
    </row>
    <row r="16" s="18" customFormat="true" ht="16.5" hidden="false" customHeight="true" outlineLevel="0" collapsed="false">
      <c r="A16" s="62"/>
      <c r="B16" s="63"/>
      <c r="C16" s="64"/>
      <c r="D16" s="65"/>
      <c r="E16" s="65"/>
      <c r="F16" s="65"/>
      <c r="G16" s="66"/>
      <c r="H16" s="66"/>
      <c r="I16" s="67"/>
      <c r="J16" s="67"/>
      <c r="K16" s="67"/>
      <c r="L16" s="67"/>
      <c r="M16" s="67"/>
      <c r="N16" s="67"/>
      <c r="O16" s="68"/>
      <c r="P16" s="68"/>
      <c r="Q16" s="68"/>
      <c r="R16" s="68"/>
      <c r="S16" s="68"/>
      <c r="T16" s="62"/>
      <c r="U16" s="3"/>
    </row>
    <row r="17" s="18" customFormat="true" ht="24.75" hidden="false" customHeight="true" outlineLevel="0" collapsed="false">
      <c r="B17" s="17" t="s">
        <v>23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U17" s="34"/>
    </row>
    <row r="18" customFormat="false" ht="9.75" hidden="false" customHeight="true" outlineLevel="0" collapsed="false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20"/>
      <c r="N18" s="20"/>
      <c r="O18" s="20"/>
      <c r="P18" s="20"/>
      <c r="U18" s="34"/>
    </row>
    <row r="19" customFormat="false" ht="27.75" hidden="false" customHeight="true" outlineLevel="0" collapsed="false">
      <c r="A19" s="21"/>
      <c r="B19" s="22" t="s">
        <v>8</v>
      </c>
      <c r="C19" s="22" t="s">
        <v>9</v>
      </c>
      <c r="D19" s="22" t="s">
        <v>10</v>
      </c>
      <c r="E19" s="22"/>
      <c r="F19" s="22"/>
      <c r="G19" s="22"/>
      <c r="H19" s="23" t="s">
        <v>11</v>
      </c>
      <c r="I19" s="23"/>
      <c r="J19" s="23" t="s">
        <v>12</v>
      </c>
      <c r="K19" s="23" t="s">
        <v>13</v>
      </c>
      <c r="L19" s="24"/>
      <c r="M19" s="25"/>
      <c r="N19" s="25"/>
      <c r="O19" s="26"/>
      <c r="P19" s="26"/>
      <c r="Q19" s="26"/>
      <c r="R19" s="26"/>
      <c r="S19" s="26"/>
      <c r="U19" s="34"/>
    </row>
    <row r="20" customFormat="false" ht="24.75" hidden="false" customHeight="true" outlineLevel="0" collapsed="false">
      <c r="A20" s="21"/>
      <c r="B20" s="28"/>
      <c r="C20" s="29"/>
      <c r="D20" s="30"/>
      <c r="E20" s="30"/>
      <c r="F20" s="30"/>
      <c r="G20" s="30"/>
      <c r="H20" s="31" t="str">
        <f aca="false">IF(H27="","",
IF(AND(B20=B26,C20=C26,B20=B27,C20=C27),H26+H27,
IF(AND(B20=B25,C20=C25,B20=K26,C20=L26),H25+Q26,
IF(AND(B20=B25,C20=C25,B20=K27,C20=L27),H25+Q27,
IF(AND(B20=K25,C20=L25,B20=K26,C20=L26),Q25+Q26,
IF(AND(B20=K25,C20=L25,B20=K27,C20=L27),Q25+Q27))))))</f>
        <v/>
      </c>
      <c r="I20" s="31"/>
      <c r="J20" s="31" t="str">
        <f aca="false">IF(I27="","", 
IF(AND(B20=B26,C20=C26,B20=B27,C20=C27),I26+I27,
IF(AND(B20=B25,C20=C25,B20=K26,C20=L26),I25+R26, 
IF(AND(B20=B25,C20=C25,B20=K27,C20=L27),I25+R27, 
IF(AND(B20=K25,C20=L25,B20=K26,C20=L26),R25+R26, 
IF(AND(B20=K25,C20=L25,B20=K27,C20=L27),R25+R27))))))</f>
        <v/>
      </c>
      <c r="K20" s="32" t="str">
        <f aca="false">IF(I27="","",
IF(AND(B20=B26,C20=C26,B20=B27,C20=C27),
(D26+E26+F26+D27+E27+F27)/(M26+N26+O26+M27+N27+O27),
IF(AND(B20=B25,C20=C25,B20=K26,C20=L26),
(D25+E25+F25+M26+N26+O26)/(M25+N25+O25+D26+E26+F26),
IF(AND(B20=B25,C20=C25,B20=K27,C20=L27),
(D25+E25+F25+M27+N27+O27)/(M25+N25+O25+D27+E27+F27),
IF(AND(B20=K25,C20=L25,B20=K26,C20=L26),
(M25+N25+O25+M26+N26+O26)/(D25+E25+F25+D26+E26+F26),
IF(AND(B20=K25,C20=L25,B20=K27,C20=L27),
(M25+N25+O25+M27+N27+O27)/(D25+E25+F25+D27+E27+F27)))))))</f>
        <v/>
      </c>
      <c r="L20" s="33"/>
      <c r="M20" s="18"/>
      <c r="N20" s="18"/>
      <c r="O20" s="18"/>
      <c r="P20" s="18"/>
      <c r="Q20" s="18"/>
      <c r="R20" s="18"/>
      <c r="S20" s="18"/>
      <c r="T20" s="18"/>
      <c r="U20" s="3"/>
    </row>
    <row r="21" s="18" customFormat="true" ht="24.75" hidden="false" customHeight="true" outlineLevel="0" collapsed="false">
      <c r="A21" s="21"/>
      <c r="B21" s="28"/>
      <c r="C21" s="29"/>
      <c r="D21" s="30"/>
      <c r="E21" s="30"/>
      <c r="F21" s="30"/>
      <c r="G21" s="30"/>
      <c r="H21" s="31" t="str">
        <f aca="false">IF(H27="","", 
IF(AND(B21=B26,C21=C26,B21=B27,C21=C27),H26+H27, 
IF(AND(B21=B25,C21=C25,B21=K26,C21=L26),H25+Q26, 
IF(AND(B21=B25,C21=C25,B21=K27,C21=L27),H25+Q27, 
IF(AND(B21=K25,C21=L25,B21=K26,C21=L26),Q25+Q26, 
IF(AND(B21=K25,C21=L25,B21=K27,C21=L27),Q25+Q27))))))</f>
        <v/>
      </c>
      <c r="I21" s="31"/>
      <c r="J21" s="31" t="str">
        <f aca="false">IF(I27="","", 
IF(AND(B21=B26,C21=C26,B21=B27,C21=C27),I26+I27, 
IF(AND(B21=B25,C21=C25,B21=K26,C21=L26),I25+R26, 
IF(AND(B21=B25,C21=C25,B21=K27,C21=L27),I25+R27, 
IF(AND(B21=K25,C21=L25,B21=K26,C21=L26),R25+R26, 
IF(AND(B21=K25,C21=L25,B21=K27,C21=L27),R25+R27))))))</f>
        <v/>
      </c>
      <c r="K21" s="32" t="str">
        <f aca="false">IF(I27="","", 
IF(AND(B21=B26,C21=C26,B21=B27,C21=C27), 
(D26+E26+F26+D27+E27+F27)/(M26+N26+O26+M27+N27+O27), 
IF(AND(B21=B25,C21=C25,B21=K26,C21=L26), 
(D25+E25+F25+M26+N26+O26)/(M25+N25+O25+D26+E26+F26), 
IF(AND(B21=B25,C21=C25,B21=K27,C21=L27), 
(D25+E25+F25+M27+N27+O27)/(M25+N25+O25+D27+E27+F27), 
IF(AND(B21=K25,C21=L25,B21=K26,C21=L26),
(M25+N25+O25+M26+N26+O26)/(D25+E25+F25+D26+E26+F26), 
IF(AND(B21=K25,C21=L25,B21=K27,C21=L27), 
(M25+N25+O25+M27+N27+O27)/(D25+E25+F25+D27+E27+F27)))))))</f>
        <v/>
      </c>
      <c r="L21" s="33"/>
      <c r="U21" s="3"/>
    </row>
    <row r="22" s="18" customFormat="true" ht="24.75" hidden="false" customHeight="true" outlineLevel="0" collapsed="false">
      <c r="A22" s="21"/>
      <c r="B22" s="35"/>
      <c r="C22" s="36"/>
      <c r="D22" s="30"/>
      <c r="E22" s="30"/>
      <c r="F22" s="30"/>
      <c r="G22" s="30"/>
      <c r="H22" s="31" t="str">
        <f aca="false">IF(H27="","", 
IF(AND(B22=B26,C22=C26,B22=B27,C22=C27),H26+H27, 
IF(AND(B22=B25,C22=C25,B22=K26,C22=L26),H25+Q26, 
IF(AND(B22=B25,C22=C25,B22=K27,C22=L27),H25+Q27, 
IF(AND(B22=K25,C22=L25,B22=K26,C22=L26),Q25+Q26, 
IF(AND(B21=K25,C22=L25,B22=K27,C22=L27),Q25+Q27))))))</f>
        <v/>
      </c>
      <c r="I22" s="31"/>
      <c r="J22" s="31" t="str">
        <f aca="false">IF(I27="","",
IF(AND(B22=B26,C22=C26,B22=B27,C22=C27),I26+I27,
IF(AND(B22=B25,C22=C25,B22=K26,C22=L26),I25+R26,
IF(AND(B22=B25,C22=C25,B22=K27,C22=L27),I25+R27,
IF(AND(B22=K25,C22=L25,B22=K26,C22=L26),R25+R26,
IF(AND(B22=K25,C22=L25,B22=K27,C22=L27),R25+R27))))))</f>
        <v/>
      </c>
      <c r="K22" s="32" t="str">
        <f aca="false">IF(I27="","",  
IF(AND(B22=B26,C22=C26,B22=B27,C22=C27),  
(D26+E26+F26+D27+E27+F27)/(M26+N26+O26+M27+N27+O27),  
IF(AND(B22=B25,C22=C25,B22=K26,C22=L26),  
(D25+E25+F25+M26+N26+O26)/(M25+N25+O25+D26+E26+F26),  
IF(AND(B22=B25,C22=C25,B22=K27,C22=L27),  
(D25+E25+F25+M27+N27+O27)/(M25+N25+O25+D27+E27+F27),  
IF(AND(B22=K25,C22=L25,B22=K26,C22=L26), 
(M25+N25+O25+M26+N26+O26)/(D25+E25+F25+D26+E26+F26),  
IF(AND(B22=K25,C22=L25,B22=K27,C22=L27),  
(M25+N25+O25+M27+N27+O27)/(D25+E25+F25+D27+E27+F27)))))))</f>
        <v/>
      </c>
      <c r="L22" s="33"/>
      <c r="M22" s="1"/>
      <c r="N22" s="1"/>
      <c r="Q22" s="1"/>
      <c r="R22" s="1"/>
      <c r="S22" s="1"/>
      <c r="U22" s="3"/>
    </row>
    <row r="23" customFormat="false" ht="9.75" hidden="false" customHeight="true" outlineLevel="0" collapsed="false">
      <c r="B23" s="37"/>
      <c r="C23" s="37"/>
      <c r="D23" s="38"/>
      <c r="E23" s="38"/>
      <c r="F23" s="38"/>
      <c r="G23" s="37"/>
      <c r="H23" s="37"/>
      <c r="I23" s="37"/>
      <c r="J23" s="38"/>
      <c r="K23" s="38"/>
      <c r="L23" s="39"/>
      <c r="M23" s="39"/>
      <c r="N23" s="39"/>
      <c r="O23" s="40"/>
      <c r="P23" s="40"/>
      <c r="Q23" s="40"/>
      <c r="R23" s="40"/>
      <c r="S23" s="40"/>
      <c r="U23" s="34"/>
    </row>
    <row r="24" s="18" customFormat="true" ht="30" hidden="false" customHeight="true" outlineLevel="0" collapsed="false">
      <c r="A24" s="41"/>
      <c r="B24" s="42" t="s">
        <v>14</v>
      </c>
      <c r="C24" s="42"/>
      <c r="D24" s="43" t="s">
        <v>15</v>
      </c>
      <c r="E24" s="43" t="s">
        <v>16</v>
      </c>
      <c r="F24" s="43" t="s">
        <v>17</v>
      </c>
      <c r="G24" s="43" t="s">
        <v>18</v>
      </c>
      <c r="H24" s="43" t="s">
        <v>19</v>
      </c>
      <c r="I24" s="43" t="s">
        <v>12</v>
      </c>
      <c r="J24" s="44" t="s">
        <v>20</v>
      </c>
      <c r="K24" s="45" t="s">
        <v>21</v>
      </c>
      <c r="L24" s="45"/>
      <c r="M24" s="46" t="s">
        <v>15</v>
      </c>
      <c r="N24" s="46" t="s">
        <v>16</v>
      </c>
      <c r="O24" s="46" t="s">
        <v>17</v>
      </c>
      <c r="P24" s="46" t="s">
        <v>18</v>
      </c>
      <c r="Q24" s="46" t="s">
        <v>19</v>
      </c>
      <c r="R24" s="46" t="s">
        <v>12</v>
      </c>
      <c r="S24" s="47" t="s">
        <v>22</v>
      </c>
      <c r="T24" s="33"/>
      <c r="U24" s="34"/>
    </row>
    <row r="25" s="18" customFormat="true" ht="24.75" hidden="false" customHeight="true" outlineLevel="0" collapsed="false">
      <c r="A25" s="21"/>
      <c r="B25" s="48" t="str">
        <f aca="false">IF(OR(B20="",B21="",B22="",D20="",D21="",D22=""),"",
IF(OR(AND(D20=D22,D20&lt;&gt;D21),AND(D20=D21,D20&lt;&gt;D22)),B20,B21))</f>
        <v/>
      </c>
      <c r="C25" s="49" t="str">
        <f aca="false">IF(OR(B20="",B21="",B22="",D20="",D21="",D22=""),"", IF(OR(AND(D20=D22,D20&lt;&gt;D21),AND(D20=D21,D20&lt;&gt;D22)),C20,C21))</f>
        <v/>
      </c>
      <c r="D25" s="30"/>
      <c r="E25" s="50"/>
      <c r="F25" s="50"/>
      <c r="G25" s="51" t="str">
        <f aca="false">IF(OR(I25="",R25=""),"",IF(I25&gt;R25,"G","P"))</f>
        <v/>
      </c>
      <c r="H25" s="52" t="str">
        <f aca="false">IF(G25="","",IF(G25="G",3,1))</f>
        <v/>
      </c>
      <c r="I25" s="31" t="str">
        <f aca="false">IF(OR(D25="",M25=""),"",
IF(AND(D25&gt;M25,E25&gt;N25),3,
IF(OR(AND(D25&gt;M25,F25&gt;O25),AND(E25&gt;N25,F25&gt;O25)),2,
IF(OR(D25&gt;M25,E25&gt;N25,F25&gt;O25),1,0))))</f>
        <v/>
      </c>
      <c r="J25" s="53" t="str">
        <f aca="false">IF(AND(ISNUMBER(D25), ISNUMBER(M25)),(D25 + E25 + F25) / (M25 + N25 + O25),"")</f>
        <v/>
      </c>
      <c r="K25" s="54" t="str">
        <f aca="false">IF(OR(B20="",B21="",B22="",D20="",D21="",D22=""),"",
IF(AND(D20=D21,D20&lt;&gt;D22),B21,B22))</f>
        <v/>
      </c>
      <c r="L25" s="55" t="str">
        <f aca="false">IF(OR(B20="",B21="",B22="",D20="",D21="",D22=""),"", IF(AND(D20=D21,D20&lt;&gt;D22),C21,C22))</f>
        <v/>
      </c>
      <c r="M25" s="30"/>
      <c r="N25" s="30"/>
      <c r="O25" s="30"/>
      <c r="P25" s="56" t="str">
        <f aca="false">IF(OR(I25="",R25=""),"",IF(R25&gt;I25,"G","P"))</f>
        <v/>
      </c>
      <c r="Q25" s="57" t="str">
        <f aca="false">IF(P25="","",IF(P25="G",3,1))</f>
        <v/>
      </c>
      <c r="R25" s="57" t="str">
        <f aca="false">IF(OR(D25="",M25=""),"",
IF(AND(M25&gt;D25,N25&gt;E25),3,
IF(OR(AND(M25&gt;D25,O25&gt;F25),AND(N25&gt;E25,O25&gt;F25)),2,
IF(OR(M25&gt;D25,N25&gt;E25,O25&gt;F25),1,0))))</f>
        <v/>
      </c>
      <c r="S25" s="32" t="str">
        <f aca="false">IF(AND(ISNUMBER(M25), ISNUMBER(D25)),(M25 + N25 + O25) / (D25 + E25 + F25),"")</f>
        <v/>
      </c>
      <c r="T25" s="33"/>
      <c r="U25" s="3"/>
    </row>
    <row r="26" s="18" customFormat="true" ht="24.75" hidden="false" customHeight="true" outlineLevel="0" collapsed="false">
      <c r="A26" s="21"/>
      <c r="B26" s="48" t="str">
        <f aca="false">IF(OR(B25="",C25="",K25="",L25=""),"",
IF(AND(B25=B20,C25=C20,K25=B22,L25=C22),B21,
IF(AND(B25=B20,C25=C20,K25=B21,L25=C21),B22,B20)))</f>
        <v/>
      </c>
      <c r="C26" s="49" t="str">
        <f aca="false">IF(OR(B25="",C25="",K25="",L25=""),"", 
IF(AND(B25=B20,C25=C20,K25=B22,L25=C22),C21,
 IF(AND(B25=B20,C25=C20,K25=B21,L25=C21),C22,C20)))</f>
        <v/>
      </c>
      <c r="D26" s="30"/>
      <c r="E26" s="50"/>
      <c r="F26" s="30"/>
      <c r="G26" s="51" t="str">
        <f aca="false">IF(OR(I26="",R26=""),"",IF(I26&gt;R26,"G","P"))</f>
        <v/>
      </c>
      <c r="H26" s="52" t="str">
        <f aca="false">IF(G26="","",IF(G26="G",3,1))</f>
        <v/>
      </c>
      <c r="I26" s="31" t="str">
        <f aca="false">IF(OR(D26="",M26=""),"",
IF(AND(D26&gt;M26,E26&gt;N26),3,
IF(OR(AND(D26&gt;M26,F26&gt;O26),AND(E26&gt;N26,F26&gt;O26)),2,
IF(OR(D26&gt;M26,E26&gt;N26,F26&gt;O26),1,0))))</f>
        <v/>
      </c>
      <c r="J26" s="53" t="str">
        <f aca="false">IF(AND(ISNUMBER(D26), ISNUMBER(M26)),(D26 + E26 + F26) / (M26 + N26 + O26),"")</f>
        <v/>
      </c>
      <c r="K26" s="54" t="str">
        <f aca="false">IF(P25="","",IF(P25="G",B25,K25))</f>
        <v/>
      </c>
      <c r="L26" s="55" t="str">
        <f aca="false">IF(P25="","",IF(P25="G",C25,L25))</f>
        <v/>
      </c>
      <c r="M26" s="30"/>
      <c r="N26" s="30"/>
      <c r="O26" s="30"/>
      <c r="P26" s="56" t="str">
        <f aca="false">IF(OR(I26="",R26=""),"",IF(R26&gt;I26,"G","P"))</f>
        <v/>
      </c>
      <c r="Q26" s="57" t="str">
        <f aca="false">IF(P26="","",IF(P26="G",3,1))</f>
        <v/>
      </c>
      <c r="R26" s="57" t="str">
        <f aca="false">IF(OR(D26="",M26=""),"",
IF(AND(M26&gt;D26,N26&gt;E26),3,
IF(OR(AND(M26&gt;D26,O26&gt;F26),AND(N26&gt;E26,O26&gt;F26)),2,
IF(OR(M26&gt;D26,N26&gt;E26,O26&gt;F26),1,0))))</f>
        <v/>
      </c>
      <c r="S26" s="32" t="str">
        <f aca="false">IF(AND(ISNUMBER(M26), ISNUMBER(D26)),(M26 + N26 + O26) / (D26 + E26 + F26),"")</f>
        <v/>
      </c>
      <c r="T26" s="58"/>
      <c r="U26" s="34"/>
    </row>
    <row r="27" customFormat="false" ht="24.75" hidden="false" customHeight="true" outlineLevel="0" collapsed="false">
      <c r="A27" s="21"/>
      <c r="B27" s="59" t="str">
        <f aca="false">IF(OR(B25="",C25="",K25="",L25=""),"", 
IF(AND(B25=B20,C25=C20,K25=B22,L25=C22),B21, 
IF(AND(B25=B20,C25=C20,K25=B21,L25=C21),B22,B20)))</f>
        <v/>
      </c>
      <c r="C27" s="60" t="str">
        <f aca="false">IF(OR(B25="",C25="",K25="",L25=""),"",  
IF(AND(B25=B20,C25=C20,K25=B22,L25=C22),C21, 
IF(AND(B25=B20,C25=C20,K25=B21,L25=C21),C22,C20)))</f>
        <v/>
      </c>
      <c r="D27" s="30"/>
      <c r="E27" s="30"/>
      <c r="F27" s="30"/>
      <c r="G27" s="51" t="str">
        <f aca="false">IF(OR(I27="",R27=""),"",IF(I27&gt;R27,"G","P"))</f>
        <v/>
      </c>
      <c r="H27" s="52" t="str">
        <f aca="false">IF(G27="","",IF(G27="G",3,1))</f>
        <v/>
      </c>
      <c r="I27" s="31" t="str">
        <f aca="false">IF(OR(D27="",M27=""),"",
IF(AND(D27&gt;M27,E27&gt;N27),3,
IF(OR(AND(D27&gt;M27,F27&gt;O27),AND(E27&gt;N27,F27&gt;O27)),2,
IF(OR(D27&gt;M27,E27&gt;N27,F27&gt;O27),1,0))))</f>
        <v/>
      </c>
      <c r="J27" s="53" t="str">
        <f aca="false">IF(AND(ISNUMBER(D27), ISNUMBER(M27)),(D27 + E27 + F27) / (M27 + N27 + O27),"")</f>
        <v/>
      </c>
      <c r="K27" s="54" t="str">
        <f aca="false">IF(P25="","",IF(P25="G",K25,B25))</f>
        <v/>
      </c>
      <c r="L27" s="55" t="str">
        <f aca="false">IF(P25="","",IF(P25="G",L25,C25))</f>
        <v/>
      </c>
      <c r="M27" s="30"/>
      <c r="N27" s="30"/>
      <c r="O27" s="30"/>
      <c r="P27" s="56" t="str">
        <f aca="false">IF(OR(I27="",R27=""),"",IF(R27&gt;I27,"G","P"))</f>
        <v/>
      </c>
      <c r="Q27" s="57" t="str">
        <f aca="false">IF(P27="","",IF(P27="G",3,1))</f>
        <v/>
      </c>
      <c r="R27" s="57" t="str">
        <f aca="false">IF(OR(D27="",M27=""),"",
IF(AND(M27&gt;D27,N27&gt;E27),3,
IF(OR(AND(M27&gt;D27,O27&gt;F27),AND(N27&gt;E27,O27&gt;F27)),2,
IF(OR(M27&gt;D27,N27&gt;E27,O27&gt;F27),1,0))))</f>
        <v/>
      </c>
      <c r="S27" s="32" t="str">
        <f aca="false">IF(AND(ISNUMBER(M27), ISNUMBER(D27)),(M27 + N27 + O27) / (D27 + E27 + F27),"")</f>
        <v/>
      </c>
      <c r="T27" s="61"/>
      <c r="U27" s="34"/>
    </row>
    <row r="28" customFormat="false" ht="16.5" hidden="false" customHeight="true" outlineLevel="0" collapsed="false">
      <c r="A28" s="2"/>
      <c r="B28" s="63"/>
      <c r="C28" s="64"/>
      <c r="D28" s="65"/>
      <c r="E28" s="65"/>
      <c r="F28" s="65"/>
      <c r="G28" s="66"/>
      <c r="H28" s="66"/>
      <c r="I28" s="67"/>
      <c r="J28" s="67"/>
      <c r="K28" s="67"/>
      <c r="L28" s="67"/>
      <c r="M28" s="67"/>
      <c r="N28" s="67"/>
      <c r="O28" s="68"/>
      <c r="P28" s="68"/>
      <c r="Q28" s="68"/>
      <c r="R28" s="68"/>
      <c r="S28" s="68"/>
      <c r="T28" s="2"/>
      <c r="U28" s="34"/>
    </row>
    <row r="29" customFormat="false" ht="24.75" hidden="false" customHeight="true" outlineLevel="0" collapsed="false">
      <c r="B29" s="17" t="s">
        <v>24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/>
      <c r="U29" s="3"/>
    </row>
    <row r="30" customFormat="false" ht="9.75" hidden="false" customHeight="true" outlineLevel="0" collapsed="false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20"/>
      <c r="P30" s="20"/>
      <c r="U30" s="3"/>
    </row>
    <row r="31" customFormat="false" ht="27.75" hidden="false" customHeight="true" outlineLevel="0" collapsed="false">
      <c r="A31" s="21"/>
      <c r="B31" s="22" t="s">
        <v>8</v>
      </c>
      <c r="C31" s="22" t="s">
        <v>9</v>
      </c>
      <c r="D31" s="22" t="s">
        <v>10</v>
      </c>
      <c r="E31" s="22"/>
      <c r="F31" s="22"/>
      <c r="G31" s="22"/>
      <c r="H31" s="23" t="s">
        <v>11</v>
      </c>
      <c r="I31" s="23"/>
      <c r="J31" s="23" t="s">
        <v>12</v>
      </c>
      <c r="K31" s="23" t="s">
        <v>13</v>
      </c>
      <c r="L31" s="24"/>
      <c r="M31" s="25"/>
      <c r="N31" s="25"/>
      <c r="O31" s="26"/>
      <c r="P31" s="26"/>
      <c r="Q31" s="26"/>
      <c r="R31" s="26"/>
      <c r="S31" s="26"/>
      <c r="U31" s="3"/>
    </row>
    <row r="32" customFormat="false" ht="24.75" hidden="false" customHeight="true" outlineLevel="0" collapsed="false">
      <c r="A32" s="21"/>
      <c r="B32" s="28"/>
      <c r="C32" s="29"/>
      <c r="D32" s="30"/>
      <c r="E32" s="30"/>
      <c r="F32" s="30"/>
      <c r="G32" s="30"/>
      <c r="H32" s="31" t="str">
        <f aca="false">IF(H39="","",
IF(AND(B32=B38,C32=C38,B32=B39,C32=C39),H38+H39,
IF(AND(B32=B37,C32=C37,B32=K38,C32=L38),H37+Q38,
IF(AND(B32=B37,C32=C37,B32=K39,C32=L39),H37+Q39,
IF(AND(B32=K37,C32=L37,B32=K38,C32=L38),Q37+Q38,
IF(AND(B32=K37,C32=L37,B32=K39,C32=L39),Q37+Q39))))))</f>
        <v/>
      </c>
      <c r="I32" s="31"/>
      <c r="J32" s="31" t="str">
        <f aca="false">IF(I39="","", 
IF(AND(B32=B38,C32=C38,B32=B39,C32=C39),I38+I39,
IF(AND(B32=B37,C32=C37,B32=K38,C32=L38),I37+R38, 
IF(AND(B32=B37,C32=C37,B32=K39,C32=L39),I37+R39, 
IF(AND(B32=K37,C32=L37,B32=K38,C32=L38),R37+R38, 
IF(AND(B32=K37,C32=L37,B32=K39,C32=L39),R37+R39))))))</f>
        <v/>
      </c>
      <c r="K32" s="32" t="str">
        <f aca="false">IF(I39="","",
IF(AND(B32=B38,C32=C38,B32=B39,C32=C39),
(D38+E38+F38+D39+E39+F39)/(M38+N38+O38+M39+N39+O39),
IF(AND(B32=B37,C32=C37,B32=K38,C32=L38),
(D37+E37+F37+M38+N38+O38)/(M37+N37+O37+D38+E38+F38),
IF(AND(B32=B37,C32=C37,B32=K39,C32=L39),
(D37+E37+F37+M39+N39+O39)/(M37+N37+O37+D39+E39+F39),
IF(AND(B32=K37,C32=L37,B32=K38,C32=L38),
(M37+N37+O37+M38+N38+O38)/(D37+E37+F37+D38+E38+F38),
IF(AND(B32=K37,C32=L37,B32=K39,C32=L39),
(M37+N37+O37+M39+N39+O39)/(D37+E37+F37+D39+E39+F39)))))))</f>
        <v/>
      </c>
      <c r="L32" s="33"/>
      <c r="M32" s="18"/>
      <c r="N32" s="18"/>
      <c r="O32" s="18"/>
      <c r="P32" s="18"/>
      <c r="Q32" s="18"/>
      <c r="R32" s="18"/>
      <c r="S32" s="18"/>
      <c r="T32" s="18"/>
      <c r="U32" s="3"/>
    </row>
    <row r="33" customFormat="false" ht="24.75" hidden="false" customHeight="true" outlineLevel="0" collapsed="false">
      <c r="A33" s="21"/>
      <c r="B33" s="28"/>
      <c r="C33" s="29"/>
      <c r="D33" s="30"/>
      <c r="E33" s="30"/>
      <c r="F33" s="30"/>
      <c r="G33" s="30"/>
      <c r="H33" s="31" t="str">
        <f aca="false">IF(H39="","", 
IF(AND(B33=B38,C33=C38,B33=B39,C33=C39),H38+H39, 
IF(AND(B33=B37,C33=C37,B33=K38,C33=L38),H37+Q38, 
IF(AND(B33=B37,C33=C37,B33=K39,C33=L39),H37+Q39, 
IF(AND(B33=K37,C33=L37,B33=K38,C33=L38),Q37+Q38, 
IF(AND(B33=K37,C33=L37,B33=K39,C33=L39),Q37+Q39))))))</f>
        <v/>
      </c>
      <c r="I33" s="31"/>
      <c r="J33" s="31" t="str">
        <f aca="false">IF(I39="","", 
IF(AND(B33=B38,C33=C38,B33=B39,C33=C39),I38+I39, 
IF(AND(B33=B37,C33=C37,B33=K38,C33=L38),I37+R38, 
IF(AND(B33=B37,C33=C37,B33=K39,C33=L39),I37+R39, 
IF(AND(B33=K37,C33=L37,B33=K38,C33=L38),R37+R38, 
IF(AND(B33=K37,C33=L37,B33=K39,C33=L39),R37+R39))))))</f>
        <v/>
      </c>
      <c r="K33" s="32" t="str">
        <f aca="false">IF(I39="","", 
IF(AND(B33=B38,C33=C38,B33=B39,C33=C39), 
(D38+E38+F38+D39+E39+F39)/(M38+N38+O38+M39+N39+O39), 
IF(AND(B33=B37,C33=C37,B33=K38,C33=L38), 
(D37+E37+F37+M38+N38+O38)/(M37+N37+O37+D38+E38+F38), 
IF(AND(B33=B37,C33=C37,B33=K39,C33=L39), 
(D37+E37+F37+M39+N39+O39)/(M37+N37+O37+D39+E39+F39), 
IF(AND(B33=K37,C33=L37,B33=K38,C33=L38),
(M37+N37+O37+M38+N38+O38)/(D37+E37+F37+D38+E38+F38), 
IF(AND(B33=K37,C33=L37,B33=K39,C33=L39), 
(M37+N37+O37+M39+N39+O39)/(D37+E37+F37+D39+E39+F39)))))))</f>
        <v/>
      </c>
      <c r="L33" s="33"/>
      <c r="M33" s="18"/>
      <c r="N33" s="18"/>
      <c r="O33" s="18"/>
      <c r="P33" s="18"/>
      <c r="Q33" s="18"/>
      <c r="R33" s="18"/>
      <c r="S33" s="18"/>
      <c r="T33" s="18"/>
      <c r="U33" s="3"/>
    </row>
    <row r="34" customFormat="false" ht="24.75" hidden="false" customHeight="true" outlineLevel="0" collapsed="false">
      <c r="A34" s="21"/>
      <c r="B34" s="35"/>
      <c r="C34" s="36"/>
      <c r="D34" s="30"/>
      <c r="E34" s="30"/>
      <c r="F34" s="30"/>
      <c r="G34" s="30"/>
      <c r="H34" s="31" t="str">
        <f aca="false">IF(H39="","", 
IF(AND(B34=B38,C34=C38,B34=B39,C34=C39),H38+H39, 
IF(AND(B34=B37,C34=C37,B34=K38,C34=L38),H37+Q38, 
IF(AND(B34=B37,C34=C37,B34=K39,C34=L39),H37+Q39, 
IF(AND(B34=K37,C34=L37,B34=K38,C34=L38),Q37+Q38, 
IF(AND(B33=K37,C34=L37,B34=K39,C34=L39),Q37+Q39))))))</f>
        <v/>
      </c>
      <c r="I34" s="31"/>
      <c r="J34" s="31" t="str">
        <f aca="false">IF(I39="","",
IF(AND(B34=B38,C34=C38,B34=B39,C34=C39),I38+I39,
IF(AND(B34=B37,C34=C37,B34=K38,C34=L38),I37+R38,
IF(AND(B34=B37,C34=C37,B34=K39,C34=L39),I37+R39,
IF(AND(B34=K37,C34=L37,B34=K38,C34=L38),R37+R38,
IF(AND(B34=K37,C34=L37,B34=K39,C34=L39),R37+R39))))))</f>
        <v/>
      </c>
      <c r="K34" s="32" t="str">
        <f aca="false">IF(I39="","",  
IF(AND(B34=B38,C34=C38,B34=B39,C34=C39),  
(D38+E38+F38+D39+E39+F39)/(M38+N38+O38+M39+N39+O39),  
IF(AND(B34=B37,C34=C37,B34=K38,C34=L38),  
(D37+E37+F37+M38+N38+O38)/(M37+N37+O37+D38+E38+F38),  
IF(AND(B34=B37,C34=C37,B34=K39,C34=L39),  
(D37+E37+F37+M39+N39+O39)/(M37+N37+O37+D39+E39+F39),  
IF(AND(B34=K37,C34=L37,B34=K38,C34=L38), 
(M37+N37+O37+M38+N38+O38)/(D37+E37+F37+D38+E38+F38),  
IF(AND(B34=K37,C34=L37,B34=K39,C34=L39),  
(M37+N37+O37+M39+N39+O39)/(D37+E37+F37+D39+E39+F39)))))))</f>
        <v/>
      </c>
      <c r="L34" s="33"/>
      <c r="O34" s="18"/>
      <c r="P34" s="18"/>
      <c r="T34" s="18"/>
      <c r="U34" s="3"/>
    </row>
    <row r="35" customFormat="false" ht="9.75" hidden="false" customHeight="true" outlineLevel="0" collapsed="false">
      <c r="B35" s="37"/>
      <c r="C35" s="37"/>
      <c r="D35" s="38"/>
      <c r="E35" s="38"/>
      <c r="F35" s="38"/>
      <c r="G35" s="37"/>
      <c r="H35" s="37"/>
      <c r="I35" s="37"/>
      <c r="J35" s="38"/>
      <c r="K35" s="38"/>
      <c r="L35" s="39"/>
      <c r="M35" s="39"/>
      <c r="N35" s="39"/>
      <c r="O35" s="40"/>
      <c r="P35" s="40"/>
      <c r="Q35" s="40"/>
      <c r="R35" s="40"/>
      <c r="S35" s="40"/>
      <c r="U35" s="3"/>
    </row>
    <row r="36" customFormat="false" ht="30" hidden="false" customHeight="true" outlineLevel="0" collapsed="false">
      <c r="A36" s="41"/>
      <c r="B36" s="42" t="s">
        <v>14</v>
      </c>
      <c r="C36" s="42"/>
      <c r="D36" s="43" t="s">
        <v>15</v>
      </c>
      <c r="E36" s="43" t="s">
        <v>16</v>
      </c>
      <c r="F36" s="43" t="s">
        <v>17</v>
      </c>
      <c r="G36" s="43" t="s">
        <v>18</v>
      </c>
      <c r="H36" s="43" t="s">
        <v>19</v>
      </c>
      <c r="I36" s="43" t="s">
        <v>12</v>
      </c>
      <c r="J36" s="44" t="s">
        <v>20</v>
      </c>
      <c r="K36" s="45" t="s">
        <v>21</v>
      </c>
      <c r="L36" s="45"/>
      <c r="M36" s="46" t="s">
        <v>15</v>
      </c>
      <c r="N36" s="46" t="s">
        <v>16</v>
      </c>
      <c r="O36" s="46" t="s">
        <v>17</v>
      </c>
      <c r="P36" s="46" t="s">
        <v>18</v>
      </c>
      <c r="Q36" s="46" t="s">
        <v>19</v>
      </c>
      <c r="R36" s="46" t="s">
        <v>12</v>
      </c>
      <c r="S36" s="47" t="s">
        <v>22</v>
      </c>
      <c r="T36" s="33"/>
      <c r="U36" s="3"/>
    </row>
    <row r="37" customFormat="false" ht="24.75" hidden="false" customHeight="true" outlineLevel="0" collapsed="false">
      <c r="A37" s="21"/>
      <c r="B37" s="48" t="str">
        <f aca="false">IF(OR(B32="",B33="",B34="",D32="",D33="",D34=""),"",
IF(OR(AND(D32=D34,D32&lt;&gt;D33),AND(D32=D33,D32&lt;&gt;D34)),B32,B33))</f>
        <v/>
      </c>
      <c r="C37" s="49" t="str">
        <f aca="false">IF(OR(B32="",B33="",B34="",D32="",D33="",D34=""),"", IF(OR(AND(D32=D34,D32&lt;&gt;D33),AND(D32=D33,D32&lt;&gt;D34)),C32,C33))</f>
        <v/>
      </c>
      <c r="D37" s="30"/>
      <c r="E37" s="50"/>
      <c r="F37" s="50"/>
      <c r="G37" s="51" t="str">
        <f aca="false">IF(OR(I37="",R37=""),"",IF(I37&gt;R37,"G","P"))</f>
        <v/>
      </c>
      <c r="H37" s="52" t="str">
        <f aca="false">IF(G37="","",IF(G37="G",3,1))</f>
        <v/>
      </c>
      <c r="I37" s="31" t="str">
        <f aca="false">IF(OR(D37="",M37=""),"",
IF(AND(D37&gt;M37,E37&gt;N37),3,
IF(OR(AND(D37&gt;M37,F37&gt;O37),AND(E37&gt;N37,F37&gt;O37)),2,
IF(OR(D37&gt;M37,E37&gt;N37,F37&gt;O37),1,0))))</f>
        <v/>
      </c>
      <c r="J37" s="53" t="str">
        <f aca="false">IF(AND(ISNUMBER(D37), ISNUMBER(M37)),(D37 + E37 + F37) / (M37 + N37 + O37),"")</f>
        <v/>
      </c>
      <c r="K37" s="54" t="str">
        <f aca="false">IF(OR(B32="",B33="",B34="",D32="",D33="",D34=""),"",
IF(AND(D32=D33,D32&lt;&gt;D34),B33,B34))</f>
        <v/>
      </c>
      <c r="L37" s="55" t="str">
        <f aca="false">IF(OR(B32="",B33="",B34="",D32="",D33="",D34=""),"", IF(AND(D32=D33,D32&lt;&gt;D34),C33,C34))</f>
        <v/>
      </c>
      <c r="M37" s="30"/>
      <c r="N37" s="30"/>
      <c r="O37" s="30"/>
      <c r="P37" s="56" t="str">
        <f aca="false">IF(OR(I37="",R37=""),"",IF(R37&gt;I37,"G","P"))</f>
        <v/>
      </c>
      <c r="Q37" s="57" t="str">
        <f aca="false">IF(P37="","",IF(P37="G",3,1))</f>
        <v/>
      </c>
      <c r="R37" s="57" t="str">
        <f aca="false">IF(OR(D37="",M37=""),"",
IF(AND(M37&gt;D37,N37&gt;E37),3,
IF(OR(AND(M37&gt;D37,O37&gt;F37),AND(N37&gt;E37,O37&gt;F37)),2,
IF(OR(M37&gt;D37,N37&gt;E37,O37&gt;F37),1,0))))</f>
        <v/>
      </c>
      <c r="S37" s="32" t="str">
        <f aca="false">IF(AND(ISNUMBER(M37), ISNUMBER(D37)),(M37 + N37 + O37) / (D37 + E37 + F37),"")</f>
        <v/>
      </c>
      <c r="T37" s="33"/>
      <c r="U37" s="3"/>
    </row>
    <row r="38" customFormat="false" ht="24.75" hidden="false" customHeight="true" outlineLevel="0" collapsed="false">
      <c r="A38" s="21"/>
      <c r="B38" s="48" t="str">
        <f aca="false">IF(OR(B37="",C37="",K37="",L37=""),"",
IF(AND(B37=B32,C37=C32,K37=B34,L37=C34),B33,
IF(AND(B37=B32,C37=C32,K37=B33,L37=C33),B34,B32)))</f>
        <v/>
      </c>
      <c r="C38" s="49" t="str">
        <f aca="false">IF(OR(B37="",C37="",K37="",L37=""),"", 
IF(AND(B37=B32,C37=C32,K37=B34,L37=C34),C33,
 IF(AND(B37=B32,C37=C32,K37=B33,L37=C33),C34,C32)))</f>
        <v/>
      </c>
      <c r="D38" s="30"/>
      <c r="E38" s="50"/>
      <c r="F38" s="30"/>
      <c r="G38" s="51" t="str">
        <f aca="false">IF(OR(I38="",R38=""),"",IF(I38&gt;R38,"G","P"))</f>
        <v/>
      </c>
      <c r="H38" s="52" t="str">
        <f aca="false">IF(G38="","",IF(G38="G",3,1))</f>
        <v/>
      </c>
      <c r="I38" s="31" t="str">
        <f aca="false">IF(OR(D38="",M38=""),"",
IF(AND(D38&gt;M38,E38&gt;N38),3,
IF(OR(AND(D38&gt;M38,F38&gt;O38),AND(E38&gt;N38,F38&gt;O38)),2,
IF(OR(D38&gt;M38,E38&gt;N38,F38&gt;O38),1,0))))</f>
        <v/>
      </c>
      <c r="J38" s="53" t="str">
        <f aca="false">IF(AND(ISNUMBER(D38), ISNUMBER(M38)),(D38 + E38 + F38) / (M38 + N38 + O38),"")</f>
        <v/>
      </c>
      <c r="K38" s="54" t="str">
        <f aca="false">IF(P37="","",IF(P37="G",B37,K37))</f>
        <v/>
      </c>
      <c r="L38" s="55" t="str">
        <f aca="false">IF(P37="","",IF(P37="G",C37,L37))</f>
        <v/>
      </c>
      <c r="M38" s="30"/>
      <c r="N38" s="30"/>
      <c r="O38" s="30"/>
      <c r="P38" s="56" t="str">
        <f aca="false">IF(OR(I38="",R38=""),"",IF(R38&gt;I38,"G","P"))</f>
        <v/>
      </c>
      <c r="Q38" s="57" t="str">
        <f aca="false">IF(P38="","",IF(P38="G",3,1))</f>
        <v/>
      </c>
      <c r="R38" s="57" t="str">
        <f aca="false">IF(OR(D38="",M38=""),"",
IF(AND(M38&gt;D38,N38&gt;E38),3,
IF(OR(AND(M38&gt;D38,O38&gt;F38),AND(N38&gt;E38,O38&gt;F38)),2,
IF(OR(M38&gt;D38,N38&gt;E38,O38&gt;F38),1,0))))</f>
        <v/>
      </c>
      <c r="S38" s="32" t="str">
        <f aca="false">IF(AND(ISNUMBER(M38), ISNUMBER(D38)),(M38 + N38 + O38) / (D38 + E38 + F38),"")</f>
        <v/>
      </c>
      <c r="T38" s="58"/>
      <c r="U38" s="3"/>
    </row>
    <row r="39" customFormat="false" ht="24.75" hidden="false" customHeight="true" outlineLevel="0" collapsed="false">
      <c r="A39" s="21"/>
      <c r="B39" s="59" t="str">
        <f aca="false">IF(OR(B37="",C37="",K37="",L37=""),"", 
IF(AND(B37=B32,C37=C32,K37=B34,L37=C34),B33, 
IF(AND(B37=B32,C37=C32,K37=B33,L37=C33),B34,B32)))</f>
        <v/>
      </c>
      <c r="C39" s="60" t="str">
        <f aca="false">IF(OR(B37="",C37="",K37="",L37=""),"",  
IF(AND(B37=B32,C37=C32,K37=B34,L37=C34),C33, 
IF(AND(B37=B32,C37=C32,K37=B33,L37=C33),C34,C32)))</f>
        <v/>
      </c>
      <c r="D39" s="30"/>
      <c r="E39" s="30"/>
      <c r="F39" s="30"/>
      <c r="G39" s="51" t="str">
        <f aca="false">IF(OR(I39="",R39=""),"",IF(I39&gt;R39,"G","P"))</f>
        <v/>
      </c>
      <c r="H39" s="52" t="str">
        <f aca="false">IF(G39="","",IF(G39="G",3,1))</f>
        <v/>
      </c>
      <c r="I39" s="31" t="str">
        <f aca="false">IF(OR(D39="",M39=""),"",
IF(AND(D39&gt;M39,E39&gt;N39),3,
IF(OR(AND(D39&gt;M39,F39&gt;O39),AND(E39&gt;N39,F39&gt;O39)),2,
IF(OR(D39&gt;M39,E39&gt;N39,F39&gt;O39),1,0))))</f>
        <v/>
      </c>
      <c r="J39" s="53" t="str">
        <f aca="false">IF(AND(ISNUMBER(D39), ISNUMBER(M39)),(D39 + E39 + F39) / (M39 + N39 + O39),"")</f>
        <v/>
      </c>
      <c r="K39" s="54" t="str">
        <f aca="false">IF(P37="","",IF(P37="G",K37,B37))</f>
        <v/>
      </c>
      <c r="L39" s="55" t="str">
        <f aca="false">IF(P37="","",IF(P37="G",L37,C37))</f>
        <v/>
      </c>
      <c r="M39" s="30"/>
      <c r="N39" s="30"/>
      <c r="O39" s="30"/>
      <c r="P39" s="56" t="str">
        <f aca="false">IF(OR(I39="",R39=""),"",IF(R39&gt;I39,"G","P"))</f>
        <v/>
      </c>
      <c r="Q39" s="57" t="str">
        <f aca="false">IF(P39="","",IF(P39="G",3,1))</f>
        <v/>
      </c>
      <c r="R39" s="57" t="str">
        <f aca="false">IF(OR(D39="",M39=""),"",
IF(AND(M39&gt;D39,N39&gt;E39),3,
IF(OR(AND(M39&gt;D39,O39&gt;F39),AND(N39&gt;E39,O39&gt;F39)),2,
IF(OR(M39&gt;D39,N39&gt;E39,O39&gt;F39),1,0))))</f>
        <v/>
      </c>
      <c r="S39" s="32" t="str">
        <f aca="false">IF(AND(ISNUMBER(M39), ISNUMBER(D39)),(M39 + N39 + O39) / (D39 + E39 + F39),"")</f>
        <v/>
      </c>
      <c r="T39" s="61"/>
      <c r="U39" s="3"/>
    </row>
    <row r="40" customFormat="false" ht="12.75" hidden="false" customHeight="true" outlineLevel="0" collapsed="false">
      <c r="B40" s="63"/>
      <c r="C40" s="64"/>
      <c r="D40" s="65"/>
      <c r="E40" s="65"/>
      <c r="F40" s="65"/>
      <c r="G40" s="66"/>
      <c r="H40" s="66"/>
      <c r="I40" s="67"/>
      <c r="J40" s="67"/>
      <c r="K40" s="67"/>
      <c r="L40" s="67"/>
      <c r="M40" s="67"/>
      <c r="N40" s="67"/>
      <c r="O40" s="68"/>
      <c r="P40" s="68"/>
      <c r="Q40" s="68"/>
      <c r="R40" s="68"/>
      <c r="S40" s="68"/>
      <c r="T40" s="2"/>
      <c r="U40" s="3"/>
    </row>
    <row r="41" customFormat="false" ht="18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3" customFormat="false" ht="31.5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7" customFormat="false" ht="31.5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21.75" hidden="false" customHeight="true" outlineLevel="0" collapsed="false"/>
    <row r="51" customFormat="false" ht="31.5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5" customFormat="false" ht="31.5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9" customFormat="false" ht="31.5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</sheetData>
  <sheetProtection sheet="true" objects="true" scenarios="true" selectLockedCells="true"/>
  <mergeCells count="43">
    <mergeCell ref="B1:S1"/>
    <mergeCell ref="C2:D2"/>
    <mergeCell ref="E2:F2"/>
    <mergeCell ref="G2:H2"/>
    <mergeCell ref="I2:K3"/>
    <mergeCell ref="M2:O2"/>
    <mergeCell ref="C3:D3"/>
    <mergeCell ref="E3:F3"/>
    <mergeCell ref="G3:H3"/>
    <mergeCell ref="M3:O3"/>
    <mergeCell ref="B5:S5"/>
    <mergeCell ref="D7:G7"/>
    <mergeCell ref="H7:I7"/>
    <mergeCell ref="D8:G8"/>
    <mergeCell ref="H8:I8"/>
    <mergeCell ref="D9:G9"/>
    <mergeCell ref="H9:I9"/>
    <mergeCell ref="D10:G10"/>
    <mergeCell ref="H10:I10"/>
    <mergeCell ref="B12:C12"/>
    <mergeCell ref="K12:L12"/>
    <mergeCell ref="B17:S17"/>
    <mergeCell ref="D19:G19"/>
    <mergeCell ref="H19:I19"/>
    <mergeCell ref="D20:G20"/>
    <mergeCell ref="H20:I20"/>
    <mergeCell ref="D21:G21"/>
    <mergeCell ref="H21:I21"/>
    <mergeCell ref="D22:G22"/>
    <mergeCell ref="H22:I22"/>
    <mergeCell ref="B24:C24"/>
    <mergeCell ref="K24:L24"/>
    <mergeCell ref="B29:S29"/>
    <mergeCell ref="D31:G31"/>
    <mergeCell ref="H31:I31"/>
    <mergeCell ref="D32:G32"/>
    <mergeCell ref="H32:I32"/>
    <mergeCell ref="D33:G33"/>
    <mergeCell ref="H33:I33"/>
    <mergeCell ref="D34:G34"/>
    <mergeCell ref="H34:I34"/>
    <mergeCell ref="B36:C36"/>
    <mergeCell ref="K36:L36"/>
  </mergeCells>
  <conditionalFormatting sqref="G13:G15 P13:P15 G25:G27 P25:P27 G37:G39 P37:P39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"G"</formula>
    </cfRule>
  </conditionalFormatting>
  <dataValidations count="6">
    <dataValidation allowBlank="true" errorStyle="stop" operator="equal" showDropDown="false" showErrorMessage="true" showInputMessage="false" sqref="G2" type="none">
      <formula1>0</formula1>
      <formula2>0</formula2>
    </dataValidation>
    <dataValidation allowBlank="true" errorStyle="stop" operator="equal" showDropDown="false" showErrorMessage="true" showInputMessage="true" sqref="C2:D2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Menus!$D$2:$D$11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Menus!$D$2:$D$6</formula1>
      <formula2>0</formula2>
    </dataValidation>
    <dataValidation allowBlank="true" errorStyle="stop" operator="equal" showDropDown="false" showErrorMessage="true" showInputMessage="true" sqref="D8:F10 D20:F22 D32:F34" type="list">
      <formula1>Menus!$H$2:$H$10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77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2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69" width="2.71"/>
    <col collapsed="false" customWidth="true" hidden="false" outlineLevel="0" max="2" min="2" style="69" width="25.58"/>
    <col collapsed="false" customWidth="true" hidden="false" outlineLevel="0" max="3" min="3" style="69" width="20.43"/>
    <col collapsed="false" customWidth="true" hidden="false" outlineLevel="0" max="6" min="4" style="69" width="6.57"/>
    <col collapsed="false" customWidth="true" hidden="false" outlineLevel="0" max="9" min="7" style="69" width="8.71"/>
    <col collapsed="false" customWidth="true" hidden="false" outlineLevel="0" max="10" min="10" style="69" width="10.14"/>
    <col collapsed="false" customWidth="true" hidden="false" outlineLevel="0" max="11" min="11" style="69" width="25.58"/>
    <col collapsed="false" customWidth="true" hidden="false" outlineLevel="0" max="12" min="12" style="69" width="20.43"/>
    <col collapsed="false" customWidth="true" hidden="false" outlineLevel="0" max="15" min="13" style="69" width="6.57"/>
    <col collapsed="false" customWidth="true" hidden="false" outlineLevel="0" max="18" min="16" style="69" width="8.71"/>
    <col collapsed="false" customWidth="true" hidden="false" outlineLevel="0" max="19" min="19" style="70" width="8.71"/>
    <col collapsed="false" customWidth="true" hidden="false" outlineLevel="0" max="20" min="20" style="70" width="2.57"/>
    <col collapsed="false" customWidth="false" hidden="false" outlineLevel="0" max="24" min="21" style="70" width="11.43"/>
    <col collapsed="false" customWidth="false" hidden="false" outlineLevel="0" max="16384" min="25" style="69" width="11.43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71"/>
    </row>
    <row r="2" customFormat="false" ht="36" hidden="false" customHeight="true" outlineLevel="0" collapsed="false">
      <c r="A2" s="2"/>
      <c r="B2" s="72" t="s">
        <v>0</v>
      </c>
      <c r="C2" s="5"/>
      <c r="D2" s="5"/>
      <c r="E2" s="73" t="s">
        <v>1</v>
      </c>
      <c r="F2" s="73"/>
      <c r="G2" s="5"/>
      <c r="H2" s="5"/>
      <c r="I2" s="74" t="s">
        <v>2</v>
      </c>
      <c r="J2" s="74"/>
      <c r="K2" s="74"/>
      <c r="L2" s="72" t="s">
        <v>3</v>
      </c>
      <c r="M2" s="8" t="str">
        <f aca="false">IF($C$3="","",VLOOKUP($C$3,Menus!D2:F11,2,FALSE()))</f>
        <v/>
      </c>
      <c r="N2" s="8"/>
      <c r="O2" s="8"/>
      <c r="P2" s="2"/>
      <c r="Q2" s="2"/>
      <c r="R2" s="2"/>
      <c r="S2" s="1"/>
      <c r="T2" s="1"/>
      <c r="U2" s="71"/>
    </row>
    <row r="3" customFormat="false" ht="36" hidden="false" customHeight="true" outlineLevel="0" collapsed="false">
      <c r="A3" s="2"/>
      <c r="B3" s="75" t="s">
        <v>4</v>
      </c>
      <c r="C3" s="10"/>
      <c r="D3" s="10"/>
      <c r="E3" s="76" t="s">
        <v>5</v>
      </c>
      <c r="F3" s="76"/>
      <c r="G3" s="5"/>
      <c r="H3" s="5"/>
      <c r="I3" s="74"/>
      <c r="J3" s="74"/>
      <c r="K3" s="74"/>
      <c r="L3" s="72" t="s">
        <v>6</v>
      </c>
      <c r="M3" s="8" t="str">
        <f aca="false">IF($C$3="","",VLOOKUP($C$3,Menus!D2:F11,3,FALSE()))</f>
        <v/>
      </c>
      <c r="N3" s="8"/>
      <c r="O3" s="8"/>
      <c r="P3" s="2"/>
      <c r="Q3" s="2"/>
      <c r="R3" s="2"/>
      <c r="S3" s="1"/>
      <c r="T3" s="1"/>
      <c r="U3" s="71"/>
    </row>
    <row r="4" customFormat="false" ht="12" hidden="false" customHeight="true" outlineLevel="0" collapsed="false">
      <c r="A4" s="2"/>
      <c r="B4" s="77"/>
      <c r="C4" s="78"/>
      <c r="D4" s="79"/>
      <c r="E4" s="79"/>
      <c r="F4" s="79"/>
      <c r="G4" s="80"/>
      <c r="H4" s="80"/>
      <c r="I4" s="81"/>
      <c r="J4" s="81"/>
      <c r="K4" s="81"/>
      <c r="L4" s="81"/>
      <c r="M4" s="81"/>
      <c r="N4" s="81"/>
      <c r="O4" s="2"/>
      <c r="P4" s="2"/>
      <c r="Q4" s="2"/>
      <c r="R4" s="2"/>
      <c r="S4" s="1"/>
      <c r="T4" s="1"/>
      <c r="U4" s="71"/>
    </row>
    <row r="5" customFormat="false" ht="24.75" hidden="false" customHeight="true" outlineLevel="0" collapsed="false">
      <c r="A5" s="2"/>
      <c r="B5" s="17" t="s">
        <v>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  <c r="U5" s="71"/>
    </row>
    <row r="6" customFormat="false" ht="9.75" hidden="false" customHeight="true" outlineLevel="0" collapsed="false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  <c r="M6" s="20"/>
      <c r="N6" s="20"/>
      <c r="O6" s="20"/>
      <c r="P6" s="20"/>
      <c r="Q6" s="2"/>
      <c r="R6" s="2"/>
      <c r="S6" s="1"/>
      <c r="T6" s="1"/>
      <c r="U6" s="71"/>
    </row>
    <row r="7" s="83" customFormat="true" ht="27.75" hidden="false" customHeight="true" outlineLevel="0" collapsed="false">
      <c r="A7" s="21"/>
      <c r="B7" s="22" t="s">
        <v>8</v>
      </c>
      <c r="C7" s="22" t="s">
        <v>9</v>
      </c>
      <c r="D7" s="22" t="s">
        <v>10</v>
      </c>
      <c r="E7" s="22"/>
      <c r="F7" s="22"/>
      <c r="G7" s="22"/>
      <c r="H7" s="23" t="s">
        <v>11</v>
      </c>
      <c r="I7" s="23"/>
      <c r="J7" s="23" t="s">
        <v>12</v>
      </c>
      <c r="K7" s="23" t="s">
        <v>13</v>
      </c>
      <c r="L7" s="24"/>
      <c r="M7" s="25"/>
      <c r="N7" s="25"/>
      <c r="O7" s="26"/>
      <c r="P7" s="26"/>
      <c r="Q7" s="26"/>
      <c r="R7" s="26"/>
      <c r="S7" s="26"/>
      <c r="T7" s="82"/>
      <c r="U7" s="71"/>
      <c r="V7" s="70"/>
      <c r="W7" s="70"/>
      <c r="X7" s="70"/>
    </row>
    <row r="8" customFormat="false" ht="24.75" hidden="false" customHeight="true" outlineLevel="0" collapsed="false">
      <c r="A8" s="21"/>
      <c r="B8" s="28"/>
      <c r="C8" s="29"/>
      <c r="D8" s="30"/>
      <c r="E8" s="30"/>
      <c r="F8" s="30"/>
      <c r="G8" s="30"/>
      <c r="H8" s="31" t="str">
        <f aca="false">IF(H15="","",
IF(AND(B8=B14,C8=C14,B8=B15,C8=C15),H14+H15,
IF(AND(B8=B13,C8=C13,B8=K14,C8=L14),H13+Q14,
IF(AND(B8=B13,C8=C13,B8=K15,C8=L15),H13+Q15,
IF(AND(B8=K13,C8=L13,B8=K14,C8=L14),Q13+Q14,
IF(AND(B8=K13,C8=L13,B8=K15,C8=L15),Q13+Q15))))))</f>
        <v/>
      </c>
      <c r="I8" s="31"/>
      <c r="J8" s="31" t="str">
        <f aca="false">IF(I15="","", 
IF(AND(B8=B14,C8=C14,B8=B15,C8=C15),I14+I15,
IF(AND(B8=B13,C8=C13,B8=K14,C8=L14),I13+R14, 
IF(AND(B8=B13,C8=C13,B8=K15,C8=L15),I13+R15, 
IF(AND(B8=K13,C8=L13,B8=K14,C8=L14),R13+R14, 
IF(AND(B8=K13,C8=L13,B8=K15,C8=L15),R13+R15))))))</f>
        <v/>
      </c>
      <c r="K8" s="32" t="str">
        <f aca="false">IF(I15="","",
IF(AND(B8=B14,C8=C14,B8=B15,C8=C15),
(D14+E14+F14+D15+E15+F15)/(M14+N14+O14+M15+N15+O15),
IF(AND(B8=B13,C8=C13,B8=K14,C8=L14),
(D13+E13+F13+M14+N14+O14)/(M13+N13+O13+D14+E14+F14),
IF(AND(B8=B13,C8=C13,B8=K15,C8=L15),
(D13+E13+F13+M15+N15+O15)/(M13+N13+O13+D15+E15+F15),
IF(AND(B8=K13,C8=L13,B8=K14,C8=L14),
(M13+N13+O13+M14+N14+O14)/(D13+E13+F13+D14+E14+F14),
IF(AND(B8=K13,C8=L13,B8=K15,C8=L15),
(M13+N13+O13+M15+N15+O15)/(D13+E13+F13+D15+E15+F15)))))))</f>
        <v/>
      </c>
      <c r="L8" s="33"/>
      <c r="M8" s="18"/>
      <c r="N8" s="18"/>
      <c r="O8" s="18"/>
      <c r="P8" s="18"/>
      <c r="Q8" s="18"/>
      <c r="R8" s="18"/>
      <c r="S8" s="18"/>
      <c r="T8" s="18"/>
      <c r="U8" s="71"/>
    </row>
    <row r="9" s="84" customFormat="true" ht="24.75" hidden="false" customHeight="true" outlineLevel="0" collapsed="false">
      <c r="A9" s="21"/>
      <c r="B9" s="28"/>
      <c r="C9" s="29"/>
      <c r="D9" s="30"/>
      <c r="E9" s="30"/>
      <c r="F9" s="30"/>
      <c r="G9" s="30"/>
      <c r="H9" s="31" t="str">
        <f aca="false">IF(H15="","", 
IF(AND(B9=B14,C9=C14,B9=B15,C9=C15),H14+H15, 
IF(AND(B9=B13,C9=C13,B9=K14,C9=L14),H13+Q14, 
IF(AND(B9=B13,C9=C13,B9=K15,C9=L15),H13+Q15, 
IF(AND(B9=K13,C9=L13,B9=K14,C9=L14),Q13+Q14, 
IF(AND(B9=K13,C9=L13,B9=K15,C9=L15),Q13+Q15))))))</f>
        <v/>
      </c>
      <c r="I9" s="31"/>
      <c r="J9" s="31" t="str">
        <f aca="false">IF(I15="","", 
IF(AND(B9=B14,C9=C14,B9=B15,C9=C15),I14+I15, 
IF(AND(B9=B13,C9=C13,B9=K14,C9=L14),I13+R14, 
IF(AND(B9=B13,C9=C13,B9=K15,C9=L15),I13+R15, 
IF(AND(B9=K13,C9=L13,B9=K14,C9=L14),R13+R14, 
IF(AND(B9=K13,C9=L13,B9=K15,C9=L15),R13+R15))))))</f>
        <v/>
      </c>
      <c r="K9" s="32" t="str">
        <f aca="false">IF(I15="","", 
IF(AND(B9=B14,C9=C14,B9=B15,C9=C15), 
(D14+E14+F14+D15+E15+F15)/(M14+N14+O14+M15+N15+O15), 
IF(AND(B9=B13,C9=C13,B9=K14,C9=L14), 
(D13+E13+F13+M14+N14+O14)/(M13+N13+O13+D14+E14+F14), 
IF(AND(B9=B13,C9=C13,B9=K15,C9=L15), 
(D13+E13+F13+M15+N15+O15)/(M13+N13+O13+D15+E15+F15), 
IF(AND(B9=K13,C9=L13,B9=K14,C9=L14),
(M13+N13+O13+M14+N14+O14)/(D13+E13+F13+D14+E14+F14), 
IF(AND(B9=K13,C9=L13,B9=K15,C9=L15), 
(M13+N13+O13+M15+N15+O15)/(D13+E13+F13+D15+E15+F15)))))))</f>
        <v/>
      </c>
      <c r="L9" s="33"/>
      <c r="M9" s="18"/>
      <c r="N9" s="18"/>
      <c r="O9" s="18"/>
      <c r="P9" s="18"/>
      <c r="Q9" s="18"/>
      <c r="R9" s="18"/>
      <c r="S9" s="18"/>
      <c r="T9" s="18"/>
      <c r="U9" s="71"/>
      <c r="V9" s="70"/>
      <c r="W9" s="70"/>
      <c r="X9" s="70"/>
    </row>
    <row r="10" s="84" customFormat="true" ht="24.75" hidden="false" customHeight="true" outlineLevel="0" collapsed="false">
      <c r="A10" s="21"/>
      <c r="B10" s="35"/>
      <c r="C10" s="36"/>
      <c r="D10" s="30"/>
      <c r="E10" s="30"/>
      <c r="F10" s="30"/>
      <c r="G10" s="30"/>
      <c r="H10" s="31" t="str">
        <f aca="false">IF(H15="","", 
IF(AND(B10=B14,C10=C14,B10=B15,C10=C15),H14+H15, 
IF(AND(B10=B13,C10=C13,B10=K14,C10=L14),H13+Q14, 
IF(AND(B10=B13,C10=C13,B10=K15,C10=L15),H13+Q15, 
IF(AND(B10=K13,C10=L13,B10=K14,C10=L14),Q13+Q14, 
IF(AND(B9=K13,C10=L13,B10=K15,C10=L15),Q13+Q15))))))</f>
        <v/>
      </c>
      <c r="I10" s="31"/>
      <c r="J10" s="31" t="str">
        <f aca="false">IF(I15="","",
IF(AND(B10=B14,C10=C14,B10=B15,C10=C15),I14+I15,
IF(AND(B10=B13,C10=C13,B10=K14,C10=L14),I13+R14,
IF(AND(B10=B13,C10=C13,B10=K15,C10=L15),I13+R15,
IF(AND(B10=K13,C10=L13,B10=K14,C10=L14),R13+R14,
IF(AND(B10=K13,C10=L13,B10=K15,C10=L15),R13+R15))))))</f>
        <v/>
      </c>
      <c r="K10" s="32" t="str">
        <f aca="false">IF(I15="","",  
IF(AND(B10=B14,C10=C14,B10=B15,C10=C15),  
(D14+E14+F14+D15+E15+F15)/(M14+N14+O14+M15+N15+O15),  
IF(AND(B10=B13,C10=C13,B10=K14,C10=L14),  
(D13+E13+F13+M14+N14+O14)/(M13+N13+O13+D14+E14+F14),  
IF(AND(B10=B13,C10=C13,B10=K15,C10=L15),  
(D13+E13+F13+M15+N15+O15)/(M13+N13+O13+D15+E15+F15),  
IF(AND(B10=K13,C10=L13,B10=K14,C10=L14), 
(M13+N13+O13+M14+N14+O14)/(D13+E13+F13+D14+E14+F14),  
IF(AND(B10=K13,C10=L13,B10=K15,C10=L15),  
(M13+N13+O13+M15+N15+O15)/(D13+E13+F13+D15+E15+F15)))))))</f>
        <v/>
      </c>
      <c r="L10" s="33"/>
      <c r="M10" s="1"/>
      <c r="N10" s="1"/>
      <c r="O10" s="18"/>
      <c r="P10" s="18"/>
      <c r="Q10" s="1"/>
      <c r="R10" s="1"/>
      <c r="S10" s="1"/>
      <c r="T10" s="18"/>
      <c r="U10" s="71"/>
      <c r="V10" s="70"/>
      <c r="W10" s="70"/>
      <c r="X10" s="70"/>
    </row>
    <row r="11" s="84" customFormat="true" ht="9.75" hidden="false" customHeight="true" outlineLevel="0" collapsed="false">
      <c r="A11" s="62"/>
      <c r="B11" s="37"/>
      <c r="C11" s="37"/>
      <c r="D11" s="38"/>
      <c r="E11" s="38"/>
      <c r="F11" s="38"/>
      <c r="G11" s="37"/>
      <c r="H11" s="37"/>
      <c r="I11" s="37"/>
      <c r="J11" s="38"/>
      <c r="K11" s="38"/>
      <c r="L11" s="39"/>
      <c r="M11" s="39"/>
      <c r="N11" s="39"/>
      <c r="O11" s="40"/>
      <c r="P11" s="40"/>
      <c r="Q11" s="40"/>
      <c r="R11" s="40"/>
      <c r="S11" s="40"/>
      <c r="T11" s="62"/>
      <c r="U11" s="71"/>
      <c r="V11" s="70"/>
      <c r="W11" s="70"/>
      <c r="X11" s="70"/>
    </row>
    <row r="12" s="84" customFormat="true" ht="30" hidden="false" customHeight="true" outlineLevel="0" collapsed="false">
      <c r="A12" s="41"/>
      <c r="B12" s="42" t="s">
        <v>14</v>
      </c>
      <c r="C12" s="42"/>
      <c r="D12" s="43" t="s">
        <v>15</v>
      </c>
      <c r="E12" s="43" t="s">
        <v>16</v>
      </c>
      <c r="F12" s="43" t="s">
        <v>17</v>
      </c>
      <c r="G12" s="43" t="s">
        <v>18</v>
      </c>
      <c r="H12" s="43" t="s">
        <v>19</v>
      </c>
      <c r="I12" s="43" t="s">
        <v>12</v>
      </c>
      <c r="J12" s="44" t="s">
        <v>20</v>
      </c>
      <c r="K12" s="45" t="s">
        <v>21</v>
      </c>
      <c r="L12" s="45"/>
      <c r="M12" s="46" t="s">
        <v>15</v>
      </c>
      <c r="N12" s="46" t="s">
        <v>16</v>
      </c>
      <c r="O12" s="46" t="s">
        <v>17</v>
      </c>
      <c r="P12" s="46" t="s">
        <v>18</v>
      </c>
      <c r="Q12" s="46" t="s">
        <v>19</v>
      </c>
      <c r="R12" s="46" t="s">
        <v>12</v>
      </c>
      <c r="S12" s="47" t="s">
        <v>22</v>
      </c>
      <c r="T12" s="33"/>
      <c r="U12" s="71"/>
      <c r="V12" s="70"/>
      <c r="W12" s="70"/>
      <c r="X12" s="70"/>
    </row>
    <row r="13" s="84" customFormat="true" ht="24.75" hidden="false" customHeight="true" outlineLevel="0" collapsed="false">
      <c r="A13" s="21"/>
      <c r="B13" s="48" t="str">
        <f aca="false">IF(OR(B8="",B9="",B10="",D8="",D9="",D10=""),"",
IF(OR(AND(D8=D10,D8&lt;&gt;D9),AND(D8=D9,D8&lt;&gt;D10)),B8,B9))</f>
        <v/>
      </c>
      <c r="C13" s="49" t="str">
        <f aca="false">IF(OR(B8="",B9="",B10="",D8="",D9="",D10=""),"", IF(OR(AND(D8=D10,D8&lt;&gt;D9),AND(D8=D9,D8&lt;&gt;D10)),C8,C9))</f>
        <v/>
      </c>
      <c r="D13" s="30"/>
      <c r="E13" s="50"/>
      <c r="F13" s="50"/>
      <c r="G13" s="51" t="str">
        <f aca="false">IF(OR(I13="",R13=""),"",IF(I13&gt;R13,"G","P"))</f>
        <v/>
      </c>
      <c r="H13" s="52" t="str">
        <f aca="false">IF(G13="","",IF(G13="G",3,1))</f>
        <v/>
      </c>
      <c r="I13" s="31" t="str">
        <f aca="false">IF(OR(D13="",M13=""),"",
IF(AND(D13&gt;M13,E13&gt;N13),3,
IF(OR(AND(D13&gt;M13,F13&gt;O13),AND(E13&gt;N13,F13&gt;O13)),2,
IF(OR(D13&gt;M13,E13&gt;N13,F13&gt;O13),1,0))))</f>
        <v/>
      </c>
      <c r="J13" s="53" t="str">
        <f aca="false">IF(AND(ISNUMBER(D13), ISNUMBER(M13)),(D13 + E13 + F13) / (M13 + N13 + O13),"")</f>
        <v/>
      </c>
      <c r="K13" s="54" t="str">
        <f aca="false">IF(OR(B8="",B9="",B10="",D8="",D9="",D10=""),"",
IF(AND(D8=D9,D8&lt;&gt;D10),B9,B10))</f>
        <v/>
      </c>
      <c r="L13" s="55" t="str">
        <f aca="false">IF(OR(B8="",B9="",B10="",D8="",D9="",D10=""),"", IF(AND(D8=D9,D8&lt;&gt;D10),C9,C10))</f>
        <v/>
      </c>
      <c r="M13" s="30"/>
      <c r="N13" s="30"/>
      <c r="O13" s="30"/>
      <c r="P13" s="56" t="str">
        <f aca="false">IF(OR(I13="",R13=""),"",IF(R13&gt;I13,"G","P"))</f>
        <v/>
      </c>
      <c r="Q13" s="57" t="str">
        <f aca="false">IF(P13="","",IF(P13="G",3,1))</f>
        <v/>
      </c>
      <c r="R13" s="57" t="str">
        <f aca="false">IF(OR(D13="",M13=""),"",
IF(AND(M13&gt;D13,N13&gt;E13),3,
IF(OR(AND(M13&gt;D13,O13&gt;F13),AND(N13&gt;E13,O13&gt;F13)),2,
IF(OR(M13&gt;D13,N13&gt;E13,O13&gt;F13),1,0))))</f>
        <v/>
      </c>
      <c r="S13" s="32" t="str">
        <f aca="false">IF(AND(ISNUMBER(M13), ISNUMBER(D13)),(M13 + N13 + O13) / (D13 + E13 + F13),"")</f>
        <v/>
      </c>
      <c r="T13" s="33"/>
      <c r="U13" s="71"/>
      <c r="V13" s="70"/>
      <c r="W13" s="70"/>
      <c r="X13" s="70"/>
    </row>
    <row r="14" customFormat="false" ht="24.75" hidden="false" customHeight="true" outlineLevel="0" collapsed="false">
      <c r="A14" s="21"/>
      <c r="B14" s="48" t="str">
        <f aca="false">IF(OR(B13="",C13="",K13="",L13=""),"",
IF(AND(B13=B8,C13=C8,K13=B10,L13=C10),B9,
IF(AND(B13=B8,C13=C8,K13=B9,L13=C9),B10,B8)))</f>
        <v/>
      </c>
      <c r="C14" s="49" t="str">
        <f aca="false">IF(OR(B13="",C13="",K13="",L13=""),"", 
IF(AND(B13=B8,C13=C8,K13=B10,L13=C10),C9,
 IF(AND(B13=B8,C13=C8,K13=B9,L13=C9),C10,C8)))</f>
        <v/>
      </c>
      <c r="D14" s="30"/>
      <c r="E14" s="50"/>
      <c r="F14" s="30"/>
      <c r="G14" s="51" t="str">
        <f aca="false">IF(OR(I14="",R14=""),"",IF(I14&gt;R14,"G","P"))</f>
        <v/>
      </c>
      <c r="H14" s="52" t="str">
        <f aca="false">IF(G14="","",IF(G14="G",3,1))</f>
        <v/>
      </c>
      <c r="I14" s="31" t="str">
        <f aca="false">IF(OR(D14="",M14=""),"",
IF(AND(D14&gt;M14,E14&gt;N14),3,
IF(OR(AND(D14&gt;M14,F14&gt;O14),AND(E14&gt;N14,F14&gt;O14)),2,
IF(OR(D14&gt;M14,E14&gt;N14,F14&gt;O14),1,0))))</f>
        <v/>
      </c>
      <c r="J14" s="53" t="str">
        <f aca="false">IF(AND(ISNUMBER(D14), ISNUMBER(M14)),(D14 + E14 + F14) / (M14 + N14 + O14),"")</f>
        <v/>
      </c>
      <c r="K14" s="54" t="str">
        <f aca="false">IF(P13="","",IF(P13="G",B13,K13))</f>
        <v/>
      </c>
      <c r="L14" s="55" t="str">
        <f aca="false">IF(P13="","",IF(P13="G",C13,L13))</f>
        <v/>
      </c>
      <c r="M14" s="30"/>
      <c r="N14" s="30"/>
      <c r="O14" s="30"/>
      <c r="P14" s="56" t="str">
        <f aca="false">IF(OR(I14="",R14=""),"",IF(R14&gt;I14,"G","P"))</f>
        <v/>
      </c>
      <c r="Q14" s="57" t="str">
        <f aca="false">IF(P14="","",IF(P14="G",3,1))</f>
        <v/>
      </c>
      <c r="R14" s="57" t="str">
        <f aca="false">IF(OR(D14="",M14=""),"",
IF(AND(M14&gt;D14,N14&gt;E14),3,
IF(OR(AND(M14&gt;D14,O14&gt;F14),AND(N14&gt;E14,O14&gt;F14)),2,
IF(OR(M14&gt;D14,N14&gt;E14,O14&gt;F14),1,0))))</f>
        <v/>
      </c>
      <c r="S14" s="32" t="str">
        <f aca="false">IF(AND(ISNUMBER(M14), ISNUMBER(D14)),(M14 + N14 + O14) / (D14 + E14 + F14),"")</f>
        <v/>
      </c>
      <c r="T14" s="58"/>
      <c r="U14" s="71"/>
    </row>
    <row r="15" customFormat="false" ht="24.75" hidden="false" customHeight="true" outlineLevel="0" collapsed="false">
      <c r="A15" s="21"/>
      <c r="B15" s="59" t="str">
        <f aca="false">IF(OR(B13="",C13="",K13="",L13=""),"", 
IF(AND(B13=B8,C13=C8,K13=B10,L13=C10),B9, 
IF(AND(B13=B8,C13=C8,K13=B9,L13=C9),B10,B8)))</f>
        <v/>
      </c>
      <c r="C15" s="60" t="str">
        <f aca="false">IF(OR(B13="",C13="",K13="",L13=""),"",  
IF(AND(B13=B8,C13=C8,K13=B10,L13=C10),C9, 
IF(AND(B13=B8,C13=C8,K13=B9,L13=C9),C10,C8)))</f>
        <v/>
      </c>
      <c r="D15" s="30"/>
      <c r="E15" s="30"/>
      <c r="F15" s="30"/>
      <c r="G15" s="51" t="str">
        <f aca="false">IF(OR(I15="",R15=""),"",IF(I15&gt;R15,"G","P"))</f>
        <v/>
      </c>
      <c r="H15" s="52" t="str">
        <f aca="false">IF(G15="","",IF(G15="G",3,1))</f>
        <v/>
      </c>
      <c r="I15" s="31" t="str">
        <f aca="false">IF(OR(D15="",M15=""),"",
IF(AND(D15&gt;M15,E15&gt;N15),3,
IF(OR(AND(D15&gt;M15,F15&gt;O15),AND(E15&gt;N15,F15&gt;O15)),2,
IF(OR(D15&gt;M15,E15&gt;N15,F15&gt;O15),1,0))))</f>
        <v/>
      </c>
      <c r="J15" s="53" t="str">
        <f aca="false">IF(AND(ISNUMBER(D15), ISNUMBER(M15)),(D15 + E15 + F15) / (M15 + N15 + O15),"")</f>
        <v/>
      </c>
      <c r="K15" s="54" t="str">
        <f aca="false">IF(P13="","",IF(P13="G",K13,B13))</f>
        <v/>
      </c>
      <c r="L15" s="55" t="str">
        <f aca="false">IF(P13="","",IF(P13="G",L13,C13))</f>
        <v/>
      </c>
      <c r="M15" s="30"/>
      <c r="N15" s="30"/>
      <c r="O15" s="30"/>
      <c r="P15" s="56" t="str">
        <f aca="false">IF(OR(I15="",R15=""),"",IF(R15&gt;I15,"G","P"))</f>
        <v/>
      </c>
      <c r="Q15" s="57" t="str">
        <f aca="false">IF(P15="","",IF(P15="G",3,1))</f>
        <v/>
      </c>
      <c r="R15" s="57" t="str">
        <f aca="false">IF(OR(D15="",M15=""),"",
IF(AND(M15&gt;D15,N15&gt;E15),3,
IF(OR(AND(M15&gt;D15,O15&gt;F15),AND(N15&gt;E15,O15&gt;F15)),2,
IF(OR(M15&gt;D15,N15&gt;E15,O15&gt;F15),1,0))))</f>
        <v/>
      </c>
      <c r="S15" s="32" t="str">
        <f aca="false">IF(AND(ISNUMBER(M15), ISNUMBER(D15)),(M15 + N15 + O15) / (D15 + E15 + F15),"")</f>
        <v/>
      </c>
      <c r="T15" s="61"/>
      <c r="U15" s="71"/>
    </row>
    <row r="16" s="84" customFormat="true" ht="19.5" hidden="false" customHeight="true" outlineLevel="0" collapsed="false">
      <c r="A16" s="62"/>
      <c r="B16" s="63"/>
      <c r="C16" s="64"/>
      <c r="D16" s="65"/>
      <c r="E16" s="65"/>
      <c r="F16" s="65"/>
      <c r="G16" s="66"/>
      <c r="H16" s="66"/>
      <c r="I16" s="67"/>
      <c r="J16" s="67"/>
      <c r="K16" s="67"/>
      <c r="L16" s="67"/>
      <c r="M16" s="67"/>
      <c r="N16" s="67"/>
      <c r="O16" s="68"/>
      <c r="P16" s="68"/>
      <c r="Q16" s="68"/>
      <c r="R16" s="68"/>
      <c r="S16" s="68"/>
      <c r="T16" s="62"/>
      <c r="U16" s="71"/>
      <c r="V16" s="70"/>
      <c r="W16" s="70"/>
      <c r="X16" s="70"/>
    </row>
    <row r="17" s="84" customFormat="true" ht="24.75" hidden="false" customHeight="true" outlineLevel="0" collapsed="false">
      <c r="A17" s="62"/>
      <c r="B17" s="17" t="s">
        <v>23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8"/>
      <c r="U17" s="71"/>
      <c r="V17" s="70"/>
      <c r="W17" s="70"/>
      <c r="X17" s="70"/>
    </row>
    <row r="18" customFormat="false" ht="9.75" hidden="false" customHeight="true" outlineLevel="0" collapsed="false">
      <c r="A18" s="2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20"/>
      <c r="N18" s="20"/>
      <c r="O18" s="20"/>
      <c r="P18" s="20"/>
      <c r="Q18" s="2"/>
      <c r="R18" s="2"/>
      <c r="S18" s="1"/>
      <c r="T18" s="1"/>
      <c r="U18" s="71"/>
    </row>
    <row r="19" customFormat="false" ht="27.75" hidden="false" customHeight="true" outlineLevel="0" collapsed="false">
      <c r="A19" s="21"/>
      <c r="B19" s="22" t="s">
        <v>8</v>
      </c>
      <c r="C19" s="22" t="s">
        <v>9</v>
      </c>
      <c r="D19" s="22" t="s">
        <v>10</v>
      </c>
      <c r="E19" s="22"/>
      <c r="F19" s="22"/>
      <c r="G19" s="22"/>
      <c r="H19" s="23" t="s">
        <v>11</v>
      </c>
      <c r="I19" s="23"/>
      <c r="J19" s="23" t="s">
        <v>12</v>
      </c>
      <c r="K19" s="23" t="s">
        <v>13</v>
      </c>
      <c r="L19" s="24"/>
      <c r="M19" s="25"/>
      <c r="N19" s="25"/>
      <c r="O19" s="26"/>
      <c r="P19" s="26"/>
      <c r="Q19" s="2"/>
      <c r="R19" s="2"/>
      <c r="S19" s="1"/>
      <c r="T19" s="1"/>
      <c r="U19" s="71"/>
    </row>
    <row r="20" customFormat="false" ht="24.75" hidden="false" customHeight="true" outlineLevel="0" collapsed="false">
      <c r="A20" s="21"/>
      <c r="B20" s="28"/>
      <c r="C20" s="29"/>
      <c r="D20" s="30"/>
      <c r="E20" s="30"/>
      <c r="F20" s="30"/>
      <c r="G20" s="30"/>
      <c r="H20" s="31" t="str">
        <f aca="false">IF(H27="","",
IF(AND(B20=B26,B20=B27),H26+H27,
IF(AND(B20=B25,B20=K26),H25+Q26,
IF(AND(B20=B25,B20=K27),H25+Q27,
IF(AND(B20=K25,B20=K26),Q25+Q26,
IF(AND(B20=K25,B20=K27),Q25+Q27))))))</f>
        <v/>
      </c>
      <c r="I20" s="31"/>
      <c r="J20" s="31" t="str">
        <f aca="false">IF(I27="","",
IF(AND(B20=B26,B20=B27),I26+I27,
IF(AND(B20=B25,B20=K26),I25+R26,
IF(AND(B20=B25,B20=K27),I25+R27,
IF(AND(B20=K25,B20=K26),R25+R26,
IF(AND(B20=K25,B20=K27),R25+R27))))))</f>
        <v/>
      </c>
      <c r="K20" s="32" t="str">
        <f aca="false">IF(I27="","",
IF(AND(B20=B26,B20=B27),(D26+E26+F26+D27+E27+F27)/(M26+N26+O26+M27+N27+O27),
IF(AND(B20=B25,B20=K26),(D25+E25+F25+M26+N26+O26)/(M25+N25+O25+D26+E26+F26),
IF(AND(B20=B25,B20=K27),(D25+E25+F25+M27+N27+O27)/(M25+N25+O25+D27+E27+F27),
IF(AND(B20=K25,B20=K26),(M25+N25+O25+M26+N26+O26)/(D25+E25+F25+D26+E26+F26),
IF(AND(B20=K25,B20=K27),(M25+N25+O25+M27+N27+O27)/(D25+E25+F25+D27+E27+F27)))))))</f>
        <v/>
      </c>
      <c r="L20" s="33"/>
      <c r="M20" s="2"/>
      <c r="N20" s="2"/>
      <c r="O20" s="18"/>
      <c r="P20" s="18"/>
      <c r="Q20" s="2"/>
      <c r="R20" s="2"/>
      <c r="S20" s="1"/>
      <c r="T20" s="18"/>
      <c r="U20" s="71"/>
    </row>
    <row r="21" s="84" customFormat="true" ht="24.75" hidden="false" customHeight="true" outlineLevel="0" collapsed="false">
      <c r="A21" s="21"/>
      <c r="B21" s="28"/>
      <c r="C21" s="29"/>
      <c r="D21" s="30"/>
      <c r="E21" s="30"/>
      <c r="F21" s="30"/>
      <c r="G21" s="30"/>
      <c r="H21" s="31" t="str">
        <f aca="false">IF(H27="","",
IF(AND(B21=B26,B21=B27),H26+H27,
IF(AND(B21=B25,B21=K26),H25+Q26,
IF(AND(B21=B25,B21=K27),H25+Q27,
IF(AND(B21=K25,B21=K26),Q25+Q26,
IF(AND(B21=K25,B21=K27),Q25+Q27))))))</f>
        <v/>
      </c>
      <c r="I21" s="31"/>
      <c r="J21" s="31" t="str">
        <f aca="false">IF(I27="","",
IF(AND(B21=B26,B21=B27),I26+I27,
IF(AND(B21=B25,B21=K26),I25+R26,
IF(AND(B21=B25,B21=K27),I25+R27,
IF(AND(B21=K25,B21=K26),R25+R26,
IF(AND(B21=K25,B21=K27),R25+R27))))))</f>
        <v/>
      </c>
      <c r="K21" s="32" t="str">
        <f aca="false">IF(I27="","",
IF(AND(B21=B26,B21=B27),(D26+E26+F26+D27+E27+F27)/(M26+N26+O26+M27+N27+O27),
IF(AND(B21=B25,B21=K26),(D25+E25+F25+M26+N26+O26)/(M25+N25+O25+D26+E26+F26),
IF(AND(B21=B25,B21=K27),(D25+E25+F25+M27+N27+O27)/(M25+N25+O25+D27+E27+F27),
IF(AND(B21=K25,B21=K26),(M25+N25+O25+M26+N26+O26)/(D25+E25+F25+D26+E26+F26),
IF(AND(B21=K25,B21=K27),(M25+N25+O25+M27+N27+O27)/(D25+E25+F25+D27+E27+F27)))))))</f>
        <v/>
      </c>
      <c r="L21" s="33"/>
      <c r="M21" s="62"/>
      <c r="N21" s="62"/>
      <c r="O21" s="18"/>
      <c r="P21" s="18"/>
      <c r="Q21" s="62"/>
      <c r="R21" s="62"/>
      <c r="S21" s="62"/>
      <c r="T21" s="18"/>
      <c r="U21" s="71"/>
      <c r="V21" s="70"/>
      <c r="W21" s="70"/>
      <c r="X21" s="70"/>
    </row>
    <row r="22" s="84" customFormat="true" ht="24.75" hidden="false" customHeight="true" outlineLevel="0" collapsed="false">
      <c r="A22" s="21"/>
      <c r="B22" s="35"/>
      <c r="C22" s="36"/>
      <c r="D22" s="30"/>
      <c r="E22" s="30"/>
      <c r="F22" s="30"/>
      <c r="G22" s="30"/>
      <c r="H22" s="31" t="str">
        <f aca="false">IF(H27="","",
IF(AND(B22=B26,B22=B27),H26+H27,
IF(AND(B22=B25,B22=K26),H25+Q26,
IF(AND(B22=B25,B22=K27),H25+Q27,
IF(AND(B22=K25,B22=K26),Q25+Q26,
IF(AND(B22=K25,B22=K27),Q25+Q27))))))</f>
        <v/>
      </c>
      <c r="I22" s="31"/>
      <c r="J22" s="31" t="str">
        <f aca="false">IF(I27="","",
IF(AND(B22=B26,B22=B27),I26+I27,
IF(AND(B22=B25,B22=K26),I25+R26,
IF(AND(B22=B25,B22=K27),I25+R27,
IF(AND(B22=K25,B22=K26),R25+R26,
IF(AND(B22=K25,B22=K27),R25+R27))))))</f>
        <v/>
      </c>
      <c r="K22" s="32" t="str">
        <f aca="false">IF(I27="","",
IF(AND(B22=B26,B22=B27),(D26+E26+F26+D27+E27+F27)/(M26+N26+O26+M27+N27+O27),
IF(AND(B22=B25,B22=K26),(D25+E25+F25+M26+N26+O26)/(M25+N25+O25+D26+E26+F26),
IF(AND(B22=B25,B22=K27),(D25+E25+F25+M27+N27+O27)/(M25+N25+O25+D27+E27+F27),
IF(AND(B22=K25,B22=K26),(M25+N25+O25+M26+N26+O26)/(D25+E25+F25+D26+E26+F26),
IF(AND(B22=K25,B22=K27),(M25+N25+O25+M27+N27+O27)/(D25+E25+F25+D27+E27+F27)))))))</f>
        <v/>
      </c>
      <c r="L22" s="33"/>
      <c r="M22" s="62"/>
      <c r="N22" s="62"/>
      <c r="O22" s="18"/>
      <c r="P22" s="18"/>
      <c r="Q22" s="62"/>
      <c r="R22" s="62"/>
      <c r="S22" s="62"/>
      <c r="T22" s="18"/>
      <c r="U22" s="71"/>
      <c r="V22" s="70"/>
      <c r="W22" s="70"/>
      <c r="X22" s="70"/>
    </row>
    <row r="23" customFormat="false" ht="9.75" hidden="false" customHeight="true" outlineLevel="0" collapsed="false">
      <c r="A23" s="2"/>
      <c r="B23" s="37"/>
      <c r="C23" s="37"/>
      <c r="D23" s="38"/>
      <c r="E23" s="38"/>
      <c r="F23" s="38"/>
      <c r="G23" s="37"/>
      <c r="H23" s="37"/>
      <c r="I23" s="37"/>
      <c r="J23" s="38"/>
      <c r="K23" s="38"/>
      <c r="L23" s="39"/>
      <c r="M23" s="39"/>
      <c r="N23" s="39"/>
      <c r="O23" s="40"/>
      <c r="P23" s="40"/>
      <c r="Q23" s="40"/>
      <c r="R23" s="40"/>
      <c r="S23" s="40"/>
      <c r="T23" s="1"/>
      <c r="U23" s="71"/>
    </row>
    <row r="24" s="84" customFormat="true" ht="30" hidden="false" customHeight="true" outlineLevel="0" collapsed="false">
      <c r="A24" s="41"/>
      <c r="B24" s="42" t="s">
        <v>14</v>
      </c>
      <c r="C24" s="42"/>
      <c r="D24" s="43" t="s">
        <v>15</v>
      </c>
      <c r="E24" s="43" t="s">
        <v>16</v>
      </c>
      <c r="F24" s="43" t="s">
        <v>17</v>
      </c>
      <c r="G24" s="43" t="s">
        <v>18</v>
      </c>
      <c r="H24" s="43" t="s">
        <v>19</v>
      </c>
      <c r="I24" s="43" t="s">
        <v>12</v>
      </c>
      <c r="J24" s="44" t="s">
        <v>20</v>
      </c>
      <c r="K24" s="45" t="s">
        <v>21</v>
      </c>
      <c r="L24" s="45"/>
      <c r="M24" s="46" t="s">
        <v>15</v>
      </c>
      <c r="N24" s="46" t="s">
        <v>16</v>
      </c>
      <c r="O24" s="46" t="s">
        <v>17</v>
      </c>
      <c r="P24" s="46" t="s">
        <v>18</v>
      </c>
      <c r="Q24" s="46" t="s">
        <v>19</v>
      </c>
      <c r="R24" s="46" t="s">
        <v>12</v>
      </c>
      <c r="S24" s="47" t="s">
        <v>22</v>
      </c>
      <c r="T24" s="33"/>
      <c r="U24" s="71"/>
      <c r="V24" s="70"/>
      <c r="W24" s="70"/>
      <c r="X24" s="70"/>
    </row>
    <row r="25" s="84" customFormat="true" ht="24.75" hidden="false" customHeight="true" outlineLevel="0" collapsed="false">
      <c r="A25" s="21"/>
      <c r="B25" s="48" t="str">
        <f aca="false">IF(OR(B20="",B21="",B22="",D20="",D21="",D22=""),"",
IF(AND(D22=D20,D20&lt;&gt;D21),B20,B21))</f>
        <v/>
      </c>
      <c r="C25" s="49" t="str">
        <f aca="false">IF(B25="","",IF(B25 = B20, C20, C21))</f>
        <v/>
      </c>
      <c r="D25" s="30"/>
      <c r="E25" s="50"/>
      <c r="F25" s="50"/>
      <c r="G25" s="51" t="str">
        <f aca="false">IF(OR(I25="",R25=""),"",IF(I25&gt;R25,"G","P"))</f>
        <v/>
      </c>
      <c r="H25" s="52" t="str">
        <f aca="false">IF(G25="","",IF(G25="G",3,1))</f>
        <v/>
      </c>
      <c r="I25" s="31" t="str">
        <f aca="false">IF(OR(D25="",M25=""),"",
IF(OR(AND(D25&gt;M25,E25&gt;N25),AND(D25&gt;M25,F25&gt;O25),AND(E25&gt;N25,F25&gt;O25)),2,
IF(OR(D25&gt;M25,E25&gt;N25,F25&gt;O25),1,0)))</f>
        <v/>
      </c>
      <c r="J25" s="53" t="str">
        <f aca="false">IF(AND(ISNUMBER(D25), ISNUMBER(M25)),(D25 + E25 + F25) / (M25 + N25 + O25),"")</f>
        <v/>
      </c>
      <c r="K25" s="54" t="str">
        <f aca="false">IF(OR(B20="",B21="",B22="",D20="",D21="",D22=""),"",IF(AND(D21=D20,D20&lt;&gt;D22),B20,B22))</f>
        <v/>
      </c>
      <c r="L25" s="55" t="str">
        <f aca="false">IF(K25="","",IF(K25 = B20, C20, C22))</f>
        <v/>
      </c>
      <c r="M25" s="30"/>
      <c r="N25" s="30"/>
      <c r="O25" s="30"/>
      <c r="P25" s="56" t="str">
        <f aca="false">IF(OR(I25="",R25=""),"",IF(R25&gt;I25,"G","P"))</f>
        <v/>
      </c>
      <c r="Q25" s="57" t="str">
        <f aca="false">IF(P25="","",IF(P25="G",3,1))</f>
        <v/>
      </c>
      <c r="R25" s="57" t="str">
        <f aca="false">IF(OR(D25="",M25=""),"",
IF(OR(AND(M25&gt;D25,N25&gt;E25),AND(M25&gt;D25,O25&gt;F25),AND(N25&gt;E25,O25&gt;F25)),2,
IF(OR(M25&gt;D25,N25&gt;E25,O25&gt;F25),1,0)))</f>
        <v/>
      </c>
      <c r="S25" s="32" t="str">
        <f aca="false">IF(AND(ISNUMBER(M25), ISNUMBER(D25)),(M25 + N25 + O25) / (D25 + E25 + F25),"")</f>
        <v/>
      </c>
      <c r="T25" s="33"/>
      <c r="U25" s="71"/>
      <c r="V25" s="70"/>
      <c r="W25" s="70"/>
      <c r="X25" s="70"/>
    </row>
    <row r="26" s="84" customFormat="true" ht="24.75" hidden="false" customHeight="true" outlineLevel="0" collapsed="false">
      <c r="A26" s="21"/>
      <c r="B26" s="48" t="str">
        <f aca="false">IF(OR(B25="",K25=""),"",
IF(B25=B20,B21,IF(K25=B20,B22,B20)))</f>
        <v/>
      </c>
      <c r="C26" s="49" t="str">
        <f aca="false">IF(B26="","",IF(B26 = B20, C20, IF(B26 = B21, C21, C22)))</f>
        <v/>
      </c>
      <c r="D26" s="30"/>
      <c r="E26" s="50"/>
      <c r="F26" s="30"/>
      <c r="G26" s="51" t="str">
        <f aca="false">IF(OR(I26="",R26=""),"",IF(I26&gt;R26,"G","P"))</f>
        <v/>
      </c>
      <c r="H26" s="52" t="str">
        <f aca="false">IF(G26="","",IF(G26="G",3,1))</f>
        <v/>
      </c>
      <c r="I26" s="31" t="str">
        <f aca="false">IF(OR(D26="",M26=""),"",
IF(OR(AND(D26&gt;M26,E26&gt;N26),AND(D26&gt;M26,F26&gt;O26),AND(E26&gt;N26,F26&gt;O26)),2,
IF(OR(D26&gt;M26,E26&gt;N26,F26&gt;O26),1,0)))</f>
        <v/>
      </c>
      <c r="J26" s="53" t="str">
        <f aca="false">IF(AND(ISNUMBER(D26), ISNUMBER(M26)),(D26 + E26 + F26) / (M26 + N26 + O26),"")</f>
        <v/>
      </c>
      <c r="K26" s="54" t="str">
        <f aca="false">IF(P25="","",IF(P25="G",B25, K25))</f>
        <v/>
      </c>
      <c r="L26" s="55" t="str">
        <f aca="false">IF(K26="","",IF(K26=B20,C20, IF(K26 = B21, C21, C22)))</f>
        <v/>
      </c>
      <c r="M26" s="30"/>
      <c r="N26" s="30"/>
      <c r="O26" s="30"/>
      <c r="P26" s="56" t="str">
        <f aca="false">IF(OR(I26="",R26=""),"",IF(R26&gt;I26,"G","P"))</f>
        <v/>
      </c>
      <c r="Q26" s="57" t="str">
        <f aca="false">IF(P26="","",IF(P26="G",3,1))</f>
        <v/>
      </c>
      <c r="R26" s="57" t="str">
        <f aca="false">IF(OR(D26="",M26=""),"",
IF(OR(AND(M26&gt;D26,N26&gt;E26),AND(M26&gt;D26,O26&gt;F26),AND(N26&gt;E26,O26&gt;F26)),2,
IF(OR(M26&gt;D26,N26&gt;E26,O26&gt;F26),1,0)))</f>
        <v/>
      </c>
      <c r="S26" s="32" t="str">
        <f aca="false">IF(AND(ISNUMBER(M26), ISNUMBER(D26)),(M26 + N26 + O26) / (D26 + E26 + F26),"")</f>
        <v/>
      </c>
      <c r="T26" s="58"/>
      <c r="U26" s="71"/>
      <c r="V26" s="70"/>
      <c r="W26" s="70"/>
      <c r="X26" s="70"/>
    </row>
    <row r="27" customFormat="false" ht="24.75" hidden="false" customHeight="true" outlineLevel="0" collapsed="false">
      <c r="A27" s="21"/>
      <c r="B27" s="59" t="str">
        <f aca="false">IF(OR(B25="",K25=""),"",
IF(B25=B20,B21,IF(K25=B20,B22,B20)))</f>
        <v/>
      </c>
      <c r="C27" s="60" t="str">
        <f aca="false">IF(B26="","",IF(B26 = B20, C20, IF(B26 = B21, C21, C22)))</f>
        <v/>
      </c>
      <c r="D27" s="30"/>
      <c r="E27" s="30"/>
      <c r="F27" s="30"/>
      <c r="G27" s="51" t="str">
        <f aca="false">IF(OR(I27="",R27=""),"",IF(I27&gt;R27,"G","P"))</f>
        <v/>
      </c>
      <c r="H27" s="52" t="str">
        <f aca="false">IF(G27="","",IF(G27="G",3,1))</f>
        <v/>
      </c>
      <c r="I27" s="31" t="str">
        <f aca="false">IF(OR(D27="",M27=""),"",
IF(OR(AND(D27&gt;M27,E27&gt;N27),AND(D27&gt;M27,F27&gt;O27),AND(E27&gt;N27,F27&gt;O27)),2,
IF(OR(D27&gt;M27,E27&gt;N27,F27&gt;O27),1,0)))</f>
        <v/>
      </c>
      <c r="J27" s="53" t="str">
        <f aca="false">IF(AND(ISNUMBER(D27), ISNUMBER(M27)),(D27 + E27 + F27) / (M27 + N27 + O27),"")</f>
        <v/>
      </c>
      <c r="K27" s="85" t="str">
        <f aca="false">IF(K26="","",IF(K26=B25,K25,B25))</f>
        <v/>
      </c>
      <c r="L27" s="86" t="str">
        <f aca="false">IF(K27="","",IF(K27=B20,C20, IF(K27 = B21, C21, C22)))</f>
        <v/>
      </c>
      <c r="M27" s="30"/>
      <c r="N27" s="30"/>
      <c r="O27" s="30"/>
      <c r="P27" s="56" t="str">
        <f aca="false">IF(OR(I27="",R27=""),"",IF(R27&gt;I27,"G","P"))</f>
        <v/>
      </c>
      <c r="Q27" s="57" t="str">
        <f aca="false">IF(P27="","",IF(P27="G",3,1))</f>
        <v/>
      </c>
      <c r="R27" s="57" t="str">
        <f aca="false">IF(OR(D27="",M27=""),"",
IF(OR(AND(M27&gt;D27,N27&gt;E27),AND(M27&gt;D27,O27&gt;F27),AND(N27&gt;E27,O27&gt;F27)),2,
IF(OR(M27&gt;D27,N27&gt;E27,O27&gt;F27),1,0)))</f>
        <v/>
      </c>
      <c r="S27" s="32" t="str">
        <f aca="false">IF(AND(ISNUMBER(M27), ISNUMBER(D27)),(M27 + N27 + O27) / (D27 + E27 + F27),"")</f>
        <v/>
      </c>
      <c r="T27" s="61"/>
      <c r="U27" s="71"/>
    </row>
    <row r="28" customFormat="false" ht="19.5" hidden="false" customHeight="true" outlineLevel="0" collapsed="false">
      <c r="A28" s="2"/>
      <c r="B28" s="63"/>
      <c r="C28" s="64"/>
      <c r="D28" s="65"/>
      <c r="E28" s="65"/>
      <c r="F28" s="65"/>
      <c r="G28" s="66"/>
      <c r="H28" s="66"/>
      <c r="I28" s="67"/>
      <c r="J28" s="67"/>
      <c r="K28" s="67"/>
      <c r="L28" s="67"/>
      <c r="M28" s="67"/>
      <c r="N28" s="67"/>
      <c r="O28" s="68"/>
      <c r="P28" s="68"/>
      <c r="Q28" s="68"/>
      <c r="R28" s="68"/>
      <c r="S28" s="68"/>
      <c r="T28" s="2"/>
      <c r="U28" s="71"/>
    </row>
    <row r="29" customFormat="false" ht="24.75" hidden="false" customHeight="true" outlineLevel="0" collapsed="false">
      <c r="A29" s="2"/>
      <c r="B29" s="17" t="s">
        <v>24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/>
      <c r="U29" s="71"/>
    </row>
    <row r="30" s="84" customFormat="true" ht="9.75" hidden="false" customHeight="true" outlineLevel="0" collapsed="false">
      <c r="A30" s="62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20"/>
      <c r="P30" s="20"/>
      <c r="Q30" s="62"/>
      <c r="R30" s="62"/>
      <c r="S30" s="62"/>
      <c r="T30" s="62"/>
      <c r="U30" s="71"/>
      <c r="V30" s="70"/>
      <c r="W30" s="70"/>
      <c r="X30" s="70"/>
    </row>
    <row r="31" s="84" customFormat="true" ht="27.75" hidden="false" customHeight="true" outlineLevel="0" collapsed="false">
      <c r="A31" s="21"/>
      <c r="B31" s="22" t="s">
        <v>8</v>
      </c>
      <c r="C31" s="22" t="s">
        <v>9</v>
      </c>
      <c r="D31" s="22" t="s">
        <v>10</v>
      </c>
      <c r="E31" s="22"/>
      <c r="F31" s="22"/>
      <c r="G31" s="22"/>
      <c r="H31" s="23" t="s">
        <v>11</v>
      </c>
      <c r="I31" s="23"/>
      <c r="J31" s="23" t="s">
        <v>12</v>
      </c>
      <c r="K31" s="23" t="s">
        <v>13</v>
      </c>
      <c r="L31" s="24"/>
      <c r="M31" s="25"/>
      <c r="N31" s="25"/>
      <c r="O31" s="26"/>
      <c r="P31" s="26"/>
      <c r="Q31" s="26"/>
      <c r="R31" s="26"/>
      <c r="S31" s="26"/>
      <c r="T31" s="62"/>
      <c r="U31" s="71"/>
      <c r="V31" s="70"/>
      <c r="W31" s="70"/>
      <c r="X31" s="70"/>
    </row>
    <row r="32" customFormat="false" ht="24.75" hidden="false" customHeight="true" outlineLevel="0" collapsed="false">
      <c r="A32" s="21"/>
      <c r="B32" s="28"/>
      <c r="C32" s="29"/>
      <c r="D32" s="30"/>
      <c r="E32" s="30"/>
      <c r="F32" s="30"/>
      <c r="G32" s="30"/>
      <c r="H32" s="31" t="str">
        <f aca="false">IF(H39="","",
IF(AND(B32=B38,C32=C38,B32=B39,C32=C39),H38+H39,
IF(AND(B32=B37,C32=C37,B32=K38,C32=L38),H37+Q38,
IF(AND(B32=B37,C32=C37,B32=K39,C32=L39),H37+Q39,
IF(AND(B32=K37,C32=L37,B32=K38,C32=L38),Q37+Q38,
IF(AND(B32=K37,C32=L37,B32=K39,C32=L39),Q37+Q39))))))</f>
        <v/>
      </c>
      <c r="I32" s="31"/>
      <c r="J32" s="31" t="str">
        <f aca="false">IF(I39="","", 
IF(AND(B32=B38,C32=C38,B32=B39,C32=C39),I38+I39,
IF(AND(B32=B37,C32=C37,B32=K38,C32=L38),I37+R38, 
IF(AND(B32=B37,C32=C37,B32=K39,C32=L39),I37+R39, 
IF(AND(B32=K37,C32=L37,B32=K38,C32=L38),R37+R38, 
IF(AND(B32=K37,C32=L37,B32=K39,C32=L39),R37+R39))))))</f>
        <v/>
      </c>
      <c r="K32" s="32" t="str">
        <f aca="false">IF(I39="","",
IF(AND(B32=B38,C32=C38,B32=B39,C32=C39),
(D38+E38+F38+D39+E39+F39)/(M38+N38+O38+M39+N39+O39),
IF(AND(B32=B37,C32=C37,B32=K38,C32=L38),
(D37+E37+F37+M38+N38+O38)/(M37+N37+O37+D38+E38+F38),
IF(AND(B32=B37,C32=C37,B32=K39,C32=L39),
(D37+E37+F37+M39+N39+O39)/(M37+N37+O37+D39+E39+F39),
IF(AND(B32=K37,C32=L37,B32=K38,C32=L38),
(M37+N37+O37+M38+N38+O38)/(D37+E37+F37+D38+E38+F38),
IF(AND(B32=K37,C32=L37,B32=K39,C32=L39),
(M37+N37+O37+M39+N39+O39)/(D37+E37+F37+D39+E39+F39)))))))</f>
        <v/>
      </c>
      <c r="L32" s="33"/>
      <c r="M32" s="18"/>
      <c r="N32" s="18"/>
      <c r="O32" s="18"/>
      <c r="P32" s="18"/>
      <c r="Q32" s="18"/>
      <c r="R32" s="18"/>
      <c r="S32" s="18"/>
      <c r="T32" s="18"/>
      <c r="U32" s="71"/>
    </row>
    <row r="33" customFormat="false" ht="24.75" hidden="false" customHeight="true" outlineLevel="0" collapsed="false">
      <c r="A33" s="21"/>
      <c r="B33" s="28"/>
      <c r="C33" s="29"/>
      <c r="D33" s="30"/>
      <c r="E33" s="30"/>
      <c r="F33" s="30"/>
      <c r="G33" s="30"/>
      <c r="H33" s="31" t="str">
        <f aca="false">IF(H39="","", 
IF(AND(B33=B38,C33=C38,B33=B39,C33=C39),H38+H39, 
IF(AND(B33=B37,C33=C37,B33=K38,C33=L38),H37+Q38, 
IF(AND(B33=B37,C33=C37,B33=K39,C33=L39),H37+Q39, 
IF(AND(B33=K37,C33=L37,B33=K38,C33=L38),Q37+Q38, 
IF(AND(B33=K37,C33=L37,B33=K39,C33=L39),Q37+Q39))))))</f>
        <v/>
      </c>
      <c r="I33" s="31"/>
      <c r="J33" s="31" t="str">
        <f aca="false">IF(I39="","", 
IF(AND(B33=B38,C33=C38,B33=B39,C33=C39),I38+I39, 
IF(AND(B33=B37,C33=C37,B33=K38,C33=L38),I37+R38, 
IF(AND(B33=B37,C33=C37,B33=K39,C33=L39),I37+R39, 
IF(AND(B33=K37,C33=L37,B33=K38,C33=L38),R37+R38, 
IF(AND(B33=K37,C33=L37,B33=K39,C33=L39),R37+R39))))))</f>
        <v/>
      </c>
      <c r="K33" s="32" t="str">
        <f aca="false">IF(I39="","", 
IF(AND(B33=B38,C33=C38,B33=B39,C33=C39), 
(D38+E38+F38+D39+E39+F39)/(M38+N38+O38+M39+N39+O39), 
IF(AND(B33=B37,C33=C37,B33=K38,C33=L38), 
(D37+E37+F37+M38+N38+O38)/(M37+N37+O37+D38+E38+F38), 
IF(AND(B33=B37,C33=C37,B33=K39,C33=L39), 
(D37+E37+F37+M39+N39+O39)/(M37+N37+O37+D39+E39+F39), 
IF(AND(B33=K37,C33=L37,B33=K38,C33=L38),
(M37+N37+O37+M38+N38+O38)/(D37+E37+F37+D38+E38+F38), 
IF(AND(B33=K37,C33=L37,B33=K39,C33=L39), 
(M37+N37+O37+M39+N39+O39)/(D37+E37+F37+D39+E39+F39)))))))</f>
        <v/>
      </c>
      <c r="L33" s="33"/>
      <c r="M33" s="18"/>
      <c r="N33" s="18"/>
      <c r="O33" s="18"/>
      <c r="P33" s="18"/>
      <c r="Q33" s="18"/>
      <c r="R33" s="18"/>
      <c r="S33" s="18"/>
      <c r="T33" s="18"/>
      <c r="U33" s="71"/>
    </row>
    <row r="34" s="84" customFormat="true" ht="24.75" hidden="false" customHeight="true" outlineLevel="0" collapsed="false">
      <c r="A34" s="21"/>
      <c r="B34" s="35"/>
      <c r="C34" s="36"/>
      <c r="D34" s="30"/>
      <c r="E34" s="30"/>
      <c r="F34" s="30"/>
      <c r="G34" s="30"/>
      <c r="H34" s="31" t="str">
        <f aca="false">IF(H39="","", 
IF(AND(B34=B38,C34=C38,B34=B39,C34=C39),H38+H39, 
IF(AND(B34=B37,C34=C37,B34=K38,C34=L38),H37+Q38, 
IF(AND(B34=B37,C34=C37,B34=K39,C34=L39),H37+Q39, 
IF(AND(B34=K37,C34=L37,B34=K38,C34=L38),Q37+Q38, 
IF(AND(B33=K37,C34=L37,B34=K39,C34=L39),Q37+Q39))))))</f>
        <v/>
      </c>
      <c r="I34" s="31"/>
      <c r="J34" s="31" t="str">
        <f aca="false">IF(I39="","",
IF(AND(B34=B38,C34=C38,B34=B39,C34=C39),I38+I39,
IF(AND(B34=B37,C34=C37,B34=K38,C34=L38),I37+R38,
IF(AND(B34=B37,C34=C37,B34=K39,C34=L39),I37+R39,
IF(AND(B34=K37,C34=L37,B34=K38,C34=L38),R37+R38,
IF(AND(B34=K37,C34=L37,B34=K39,C34=L39),R37+R39))))))</f>
        <v/>
      </c>
      <c r="K34" s="32" t="str">
        <f aca="false">IF(I39="","",  
IF(AND(B34=B38,C34=C38,B34=B39,C34=C39),  
(D38+E38+F38+D39+E39+F39)/(M38+N38+O38+M39+N39+O39),  
IF(AND(B34=B37,C34=C37,B34=K38,C34=L38),  
(D37+E37+F37+M38+N38+O38)/(M37+N37+O37+D38+E38+F38),  
IF(AND(B34=B37,C34=C37,B34=K39,C34=L39),  
(D37+E37+F37+M39+N39+O39)/(M37+N37+O37+D39+E39+F39),  
IF(AND(B34=K37,C34=L37,B34=K38,C34=L38), 
(M37+N37+O37+M38+N38+O38)/(D37+E37+F37+D38+E38+F38),  
IF(AND(B34=K37,C34=L37,B34=K39,C34=L39),  
(M37+N37+O37+M39+N39+O39)/(D37+E37+F37+D39+E39+F39)))))))</f>
        <v/>
      </c>
      <c r="L34" s="33"/>
      <c r="M34" s="1"/>
      <c r="N34" s="1"/>
      <c r="O34" s="18"/>
      <c r="P34" s="18"/>
      <c r="Q34" s="1"/>
      <c r="R34" s="1"/>
      <c r="S34" s="1"/>
      <c r="T34" s="18"/>
      <c r="U34" s="71"/>
      <c r="V34" s="70"/>
      <c r="W34" s="70"/>
      <c r="X34" s="70"/>
    </row>
    <row r="35" s="84" customFormat="true" ht="9.75" hidden="false" customHeight="true" outlineLevel="0" collapsed="false">
      <c r="A35" s="62"/>
      <c r="B35" s="37"/>
      <c r="C35" s="37"/>
      <c r="D35" s="38"/>
      <c r="E35" s="38"/>
      <c r="F35" s="38"/>
      <c r="G35" s="37"/>
      <c r="H35" s="37"/>
      <c r="I35" s="37"/>
      <c r="J35" s="38"/>
      <c r="K35" s="38"/>
      <c r="L35" s="39"/>
      <c r="M35" s="39"/>
      <c r="N35" s="39"/>
      <c r="O35" s="40"/>
      <c r="P35" s="40"/>
      <c r="Q35" s="40"/>
      <c r="R35" s="40"/>
      <c r="S35" s="40"/>
      <c r="T35" s="62"/>
      <c r="U35" s="71"/>
      <c r="V35" s="70"/>
      <c r="W35" s="70"/>
      <c r="X35" s="70"/>
    </row>
    <row r="36" s="84" customFormat="true" ht="30" hidden="false" customHeight="true" outlineLevel="0" collapsed="false">
      <c r="A36" s="41"/>
      <c r="B36" s="42" t="s">
        <v>14</v>
      </c>
      <c r="C36" s="42"/>
      <c r="D36" s="43" t="s">
        <v>15</v>
      </c>
      <c r="E36" s="43" t="s">
        <v>16</v>
      </c>
      <c r="F36" s="43" t="s">
        <v>17</v>
      </c>
      <c r="G36" s="43" t="s">
        <v>18</v>
      </c>
      <c r="H36" s="43" t="s">
        <v>19</v>
      </c>
      <c r="I36" s="43" t="s">
        <v>12</v>
      </c>
      <c r="J36" s="44" t="s">
        <v>20</v>
      </c>
      <c r="K36" s="45" t="s">
        <v>21</v>
      </c>
      <c r="L36" s="45"/>
      <c r="M36" s="46" t="s">
        <v>15</v>
      </c>
      <c r="N36" s="46" t="s">
        <v>16</v>
      </c>
      <c r="O36" s="46" t="s">
        <v>17</v>
      </c>
      <c r="P36" s="46" t="s">
        <v>18</v>
      </c>
      <c r="Q36" s="46" t="s">
        <v>19</v>
      </c>
      <c r="R36" s="46" t="s">
        <v>12</v>
      </c>
      <c r="S36" s="47" t="s">
        <v>22</v>
      </c>
      <c r="T36" s="33"/>
      <c r="U36" s="71"/>
      <c r="V36" s="70"/>
      <c r="W36" s="70"/>
      <c r="X36" s="70"/>
    </row>
    <row r="37" customFormat="false" ht="24.75" hidden="false" customHeight="true" outlineLevel="0" collapsed="false">
      <c r="A37" s="21"/>
      <c r="B37" s="48" t="str">
        <f aca="false">IF(OR(B32="",B33="",B34="",D32="",D33="",D34=""),"",
IF(OR(AND(D32=D34,D32&lt;&gt;D33),AND(D32=D33,D32&lt;&gt;D34)),B32,B33))</f>
        <v/>
      </c>
      <c r="C37" s="49" t="str">
        <f aca="false">IF(OR(B32="",B33="",B34="",D32="",D33="",D34=""),"", IF(OR(AND(D32=D34,D32&lt;&gt;D33),AND(D32=D33,D32&lt;&gt;D34)),C32,C33))</f>
        <v/>
      </c>
      <c r="D37" s="30"/>
      <c r="E37" s="50"/>
      <c r="F37" s="50"/>
      <c r="G37" s="51" t="str">
        <f aca="false">IF(OR(I37="",R37=""),"",IF(I37&gt;R37,"G","P"))</f>
        <v/>
      </c>
      <c r="H37" s="52" t="str">
        <f aca="false">IF(G37="","",IF(G37="G",3,1))</f>
        <v/>
      </c>
      <c r="I37" s="31" t="str">
        <f aca="false">IF(OR(D37="",M37=""),"",
IF(AND(D37&gt;M37,E37&gt;N37),3,
IF(OR(AND(D37&gt;M37,F37&gt;O37),AND(E37&gt;N37,F37&gt;O37)),2,
IF(OR(D37&gt;M37,E37&gt;N37,F37&gt;O37),1,0))))</f>
        <v/>
      </c>
      <c r="J37" s="53" t="str">
        <f aca="false">IF(AND(ISNUMBER(D37), ISNUMBER(M37)),(D37 + E37 + F37) / (M37 + N37 + O37),"")</f>
        <v/>
      </c>
      <c r="K37" s="54" t="str">
        <f aca="false">IF(OR(B32="",B33="",B34="",D32="",D33="",D34=""),"",
IF(AND(D32=D33,D32&lt;&gt;D34),B33,B34))</f>
        <v/>
      </c>
      <c r="L37" s="55" t="str">
        <f aca="false">IF(OR(B32="",B33="",B34="",D32="",D33="",D34=""),"", IF(AND(D32=D33,D32&lt;&gt;D34),C33,C34))</f>
        <v/>
      </c>
      <c r="M37" s="30"/>
      <c r="N37" s="30"/>
      <c r="O37" s="30"/>
      <c r="P37" s="56" t="str">
        <f aca="false">IF(OR(I37="",R37=""),"",IF(R37&gt;I37,"G","P"))</f>
        <v/>
      </c>
      <c r="Q37" s="57" t="str">
        <f aca="false">IF(P37="","",IF(P37="G",3,1))</f>
        <v/>
      </c>
      <c r="R37" s="57" t="str">
        <f aca="false">IF(OR(D37="",M37=""),"",
IF(AND(M37&gt;D37,N37&gt;E37),3,
IF(OR(AND(M37&gt;D37,O37&gt;F37),AND(N37&gt;E37,O37&gt;F37)),2,
IF(OR(M37&gt;D37,N37&gt;E37,O37&gt;F37),1,0))))</f>
        <v/>
      </c>
      <c r="S37" s="32" t="str">
        <f aca="false">IF(AND(ISNUMBER(M37), ISNUMBER(D37)),(M37 + N37 + O37) / (D37 + E37 + F37),"")</f>
        <v/>
      </c>
      <c r="T37" s="33"/>
      <c r="U37" s="71"/>
    </row>
    <row r="38" customFormat="false" ht="24.75" hidden="false" customHeight="true" outlineLevel="0" collapsed="false">
      <c r="A38" s="21"/>
      <c r="B38" s="48" t="str">
        <f aca="false">IF(OR(B37="",C37="",K37="",L37=""),"",
IF(AND(B37=B32,C37=C32,K37=B34,L37=C34),B33,
IF(AND(B37=B32,C37=C32,K37=B33,L37=C33),B34,B32)))</f>
        <v/>
      </c>
      <c r="C38" s="49" t="str">
        <f aca="false">IF(OR(B37="",C37="",K37="",L37=""),"", 
IF(AND(B37=B32,C37=C32,K37=B34,L37=C34),C33,
 IF(AND(B37=B32,C37=C32,K37=B33,L37=C33),C34,C32)))</f>
        <v/>
      </c>
      <c r="D38" s="30"/>
      <c r="E38" s="50"/>
      <c r="F38" s="30"/>
      <c r="G38" s="51" t="str">
        <f aca="false">IF(OR(I38="",R38=""),"",IF(I38&gt;R38,"G","P"))</f>
        <v/>
      </c>
      <c r="H38" s="52" t="str">
        <f aca="false">IF(G38="","",IF(G38="G",3,1))</f>
        <v/>
      </c>
      <c r="I38" s="31" t="str">
        <f aca="false">IF(OR(D38="",M38=""),"",
IF(AND(D38&gt;M38,E38&gt;N38),3,
IF(OR(AND(D38&gt;M38,F38&gt;O38),AND(E38&gt;N38,F38&gt;O38)),2,
IF(OR(D38&gt;M38,E38&gt;N38,F38&gt;O38),1,0))))</f>
        <v/>
      </c>
      <c r="J38" s="53" t="str">
        <f aca="false">IF(AND(ISNUMBER(D38), ISNUMBER(M38)),(D38 + E38 + F38) / (M38 + N38 + O38),"")</f>
        <v/>
      </c>
      <c r="K38" s="54" t="str">
        <f aca="false">IF(P37="","",IF(P37="G",B37,K37))</f>
        <v/>
      </c>
      <c r="L38" s="55" t="str">
        <f aca="false">IF(P37="","",IF(P37="G",C37,L37))</f>
        <v/>
      </c>
      <c r="M38" s="30"/>
      <c r="N38" s="30"/>
      <c r="O38" s="30"/>
      <c r="P38" s="56" t="str">
        <f aca="false">IF(OR(I38="",R38=""),"",IF(R38&gt;I38,"G","P"))</f>
        <v/>
      </c>
      <c r="Q38" s="57" t="str">
        <f aca="false">IF(P38="","",IF(P38="G",3,1))</f>
        <v/>
      </c>
      <c r="R38" s="57" t="str">
        <f aca="false">IF(OR(D38="",M38=""),"",
IF(AND(M38&gt;D38,N38&gt;E38),3,
IF(OR(AND(M38&gt;D38,O38&gt;F38),AND(N38&gt;E38,O38&gt;F38)),2,
IF(OR(M38&gt;D38,N38&gt;E38,O38&gt;F38),1,0))))</f>
        <v/>
      </c>
      <c r="S38" s="32" t="str">
        <f aca="false">IF(AND(ISNUMBER(M38), ISNUMBER(D38)),(M38 + N38 + O38) / (D38 + E38 + F38),"")</f>
        <v/>
      </c>
      <c r="T38" s="58"/>
      <c r="U38" s="71"/>
    </row>
    <row r="39" customFormat="false" ht="24.75" hidden="false" customHeight="true" outlineLevel="0" collapsed="false">
      <c r="A39" s="21"/>
      <c r="B39" s="59" t="str">
        <f aca="false">IF(OR(B37="",C37="",K37="",L37=""),"", 
IF(AND(B37=B32,C37=C32,K37=B34,L37=C34),B33, 
IF(AND(B37=B32,C37=C32,K37=B33,L37=C33),B34,B32)))</f>
        <v/>
      </c>
      <c r="C39" s="60" t="str">
        <f aca="false">IF(OR(B37="",C37="",K37="",L37=""),"",  
IF(AND(B37=B32,C37=C32,K37=B34,L37=C34),C33, 
IF(AND(B37=B32,C37=C32,K37=B33,L37=C33),C34,C32)))</f>
        <v/>
      </c>
      <c r="D39" s="30"/>
      <c r="E39" s="30"/>
      <c r="F39" s="30"/>
      <c r="G39" s="51" t="str">
        <f aca="false">IF(OR(I39="",R39=""),"",IF(I39&gt;R39,"G","P"))</f>
        <v/>
      </c>
      <c r="H39" s="52" t="str">
        <f aca="false">IF(G39="","",IF(G39="G",3,1))</f>
        <v/>
      </c>
      <c r="I39" s="31" t="str">
        <f aca="false">IF(OR(D39="",M39=""),"",
IF(AND(D39&gt;M39,E39&gt;N39),3,
IF(OR(AND(D39&gt;M39,F39&gt;O39),AND(E39&gt;N39,F39&gt;O39)),2,
IF(OR(D39&gt;M39,E39&gt;N39,F39&gt;O39),1,0))))</f>
        <v/>
      </c>
      <c r="J39" s="53" t="str">
        <f aca="false">IF(AND(ISNUMBER(D39), ISNUMBER(M39)),(D39 + E39 + F39) / (M39 + N39 + O39),"")</f>
        <v/>
      </c>
      <c r="K39" s="54" t="str">
        <f aca="false">IF(P37="","",IF(P37="G",K37,B37))</f>
        <v/>
      </c>
      <c r="L39" s="55" t="str">
        <f aca="false">IF(P37="","",IF(P37="G",L37,C37))</f>
        <v/>
      </c>
      <c r="M39" s="30"/>
      <c r="N39" s="30"/>
      <c r="O39" s="30"/>
      <c r="P39" s="56" t="str">
        <f aca="false">IF(OR(I39="",R39=""),"",IF(R39&gt;I39,"G","P"))</f>
        <v/>
      </c>
      <c r="Q39" s="57" t="str">
        <f aca="false">IF(P39="","",IF(P39="G",3,1))</f>
        <v/>
      </c>
      <c r="R39" s="57" t="str">
        <f aca="false">IF(OR(D39="",M39=""),"",
IF(AND(M39&gt;D39,N39&gt;E39),3,
IF(OR(AND(M39&gt;D39,O39&gt;F39),AND(N39&gt;E39,O39&gt;F39)),2,
IF(OR(M39&gt;D39,N39&gt;E39,O39&gt;F39),1,0))))</f>
        <v/>
      </c>
      <c r="S39" s="32" t="str">
        <f aca="false">IF(AND(ISNUMBER(M39), ISNUMBER(D39)),(M39 + N39 + O39) / (D39 + E39 + F39),"")</f>
        <v/>
      </c>
      <c r="T39" s="61"/>
      <c r="U39" s="87"/>
    </row>
    <row r="40" s="84" customFormat="true" ht="19.5" hidden="false" customHeight="true" outlineLevel="0" collapsed="false">
      <c r="A40" s="62"/>
      <c r="B40" s="63"/>
      <c r="C40" s="64"/>
      <c r="D40" s="65"/>
      <c r="E40" s="65"/>
      <c r="F40" s="65"/>
      <c r="G40" s="66"/>
      <c r="H40" s="66"/>
      <c r="I40" s="67"/>
      <c r="J40" s="67"/>
      <c r="K40" s="67"/>
      <c r="L40" s="67"/>
      <c r="M40" s="67"/>
      <c r="N40" s="67"/>
      <c r="O40" s="68"/>
      <c r="P40" s="68"/>
      <c r="Q40" s="68"/>
      <c r="R40" s="68"/>
      <c r="S40" s="68"/>
      <c r="T40" s="62"/>
      <c r="U40" s="71"/>
      <c r="V40" s="70"/>
      <c r="W40" s="70"/>
      <c r="X40" s="70"/>
    </row>
    <row r="41" s="84" customFormat="true" ht="24.75" hidden="false" customHeight="true" outlineLevel="0" collapsed="false">
      <c r="A41" s="62"/>
      <c r="B41" s="17" t="s">
        <v>25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8"/>
      <c r="U41" s="71"/>
      <c r="V41" s="70"/>
      <c r="W41" s="70"/>
      <c r="X41" s="70"/>
    </row>
    <row r="42" s="84" customFormat="true" ht="9.75" hidden="false" customHeight="true" outlineLevel="0" collapsed="false">
      <c r="A42" s="62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20"/>
      <c r="M42" s="20"/>
      <c r="N42" s="20"/>
      <c r="O42" s="20"/>
      <c r="P42" s="20"/>
      <c r="Q42" s="62"/>
      <c r="R42" s="62"/>
      <c r="S42" s="62"/>
      <c r="T42" s="62"/>
      <c r="U42" s="71"/>
      <c r="V42" s="70"/>
      <c r="W42" s="70"/>
      <c r="X42" s="70"/>
    </row>
    <row r="43" s="84" customFormat="true" ht="27.75" hidden="false" customHeight="true" outlineLevel="0" collapsed="false">
      <c r="A43" s="21"/>
      <c r="B43" s="22" t="s">
        <v>8</v>
      </c>
      <c r="C43" s="22" t="s">
        <v>9</v>
      </c>
      <c r="D43" s="22" t="s">
        <v>10</v>
      </c>
      <c r="E43" s="22"/>
      <c r="F43" s="22"/>
      <c r="G43" s="22"/>
      <c r="H43" s="23" t="s">
        <v>11</v>
      </c>
      <c r="I43" s="23"/>
      <c r="J43" s="23" t="s">
        <v>12</v>
      </c>
      <c r="K43" s="23" t="s">
        <v>13</v>
      </c>
      <c r="L43" s="24"/>
      <c r="M43" s="25"/>
      <c r="N43" s="25"/>
      <c r="O43" s="26"/>
      <c r="P43" s="26"/>
      <c r="Q43" s="26"/>
      <c r="R43" s="26"/>
      <c r="S43" s="26"/>
      <c r="T43" s="62"/>
      <c r="U43" s="71"/>
      <c r="V43" s="70"/>
      <c r="W43" s="70"/>
      <c r="X43" s="70"/>
    </row>
    <row r="44" customFormat="false" ht="24.75" hidden="false" customHeight="true" outlineLevel="0" collapsed="false">
      <c r="A44" s="21"/>
      <c r="B44" s="28"/>
      <c r="C44" s="29"/>
      <c r="D44" s="30"/>
      <c r="E44" s="30"/>
      <c r="F44" s="30"/>
      <c r="G44" s="30"/>
      <c r="H44" s="31" t="str">
        <f aca="false">IF(H51="","",
IF(AND(B44=B50,C44=C50,B44=B51,C44=C51),H50+H51,
IF(AND(B44=B49,C44=C49,B44=K50,C44=L50),H49+Q50,
IF(AND(B44=B49,C44=C49,B44=K51,C44=L51),H49+Q51,
IF(AND(B44=K49,C44=L49,B44=K50,C44=L50),Q49+Q50,
IF(AND(B44=K49,C44=L49,B44=K51,C44=L51),Q49+Q51))))))</f>
        <v/>
      </c>
      <c r="I44" s="31"/>
      <c r="J44" s="31" t="str">
        <f aca="false">IF(I51="","", 
IF(AND(B44=B50,C44=C50,B44=B51,C44=C51),I50+I51,
IF(AND(B44=B49,C44=C49,B44=K50,C44=L50),I49+R50, 
IF(AND(B44=B49,C44=C49,B44=K51,C44=L51),I49+R51, 
IF(AND(B44=K49,C44=L49,B44=K50,C44=L50),R49+R50, 
IF(AND(B44=K49,C44=L49,B44=K51,C44=L51),R49+R51))))))</f>
        <v/>
      </c>
      <c r="K44" s="32" t="str">
        <f aca="false">IF(I51="","",
IF(AND(B44=B50,C44=C50,B44=B51,C44=C51),
(D50+E50+F50+D51+E51+F51)/(M50+N50+O50+M51+N51+O51),
IF(AND(B44=B49,C44=C49,B44=K50,C44=L50),
(D49+E49+F49+M50+N50+O50)/(M49+N49+O49+D50+E50+F50),
IF(AND(B44=B49,C44=C49,B44=K51,C44=L51),
(D49+E49+F49+M51+N51+O51)/(M49+N49+O49+D51+E51+F51),
IF(AND(B44=K49,C44=L49,B44=K50,C44=L50),
(M49+N49+O49+M50+N50+O50)/(D49+E49+F49+D50+E50+F50),
IF(AND(B44=K49,C44=L49,B44=K51,C44=L51),
(M49+N49+O49+M51+N51+O51)/(D49+E49+F49+D51+E51+F51)))))))</f>
        <v/>
      </c>
      <c r="L44" s="33"/>
      <c r="M44" s="18"/>
      <c r="N44" s="18"/>
      <c r="O44" s="18"/>
      <c r="P44" s="18"/>
      <c r="Q44" s="18"/>
      <c r="R44" s="18"/>
      <c r="S44" s="18"/>
      <c r="T44" s="18"/>
      <c r="U44" s="71"/>
    </row>
    <row r="45" customFormat="false" ht="24.75" hidden="false" customHeight="true" outlineLevel="0" collapsed="false">
      <c r="A45" s="21"/>
      <c r="B45" s="28"/>
      <c r="C45" s="29"/>
      <c r="D45" s="30"/>
      <c r="E45" s="30"/>
      <c r="F45" s="30"/>
      <c r="G45" s="30"/>
      <c r="H45" s="31" t="str">
        <f aca="false">IF(H51="","", 
IF(AND(B45=B50,C45=C50,B45=B51,C45=C51),H50+H51, 
IF(AND(B45=B49,C45=C49,B45=K50,C45=L50),H49+Q50, 
IF(AND(B45=B49,C45=C49,B45=K51,C45=L51),H49+Q51, 
IF(AND(B45=K49,C45=L49,B45=K50,C45=L50),Q49+Q50, 
IF(AND(B45=K49,C45=L49,B45=K51,C45=L51),Q49+Q51))))))</f>
        <v/>
      </c>
      <c r="I45" s="31"/>
      <c r="J45" s="31" t="str">
        <f aca="false">IF(I51="","", 
IF(AND(B45=B50,C45=C50,B45=B51,C45=C51),I50+I51, 
IF(AND(B45=B49,C45=C49,B45=K50,C45=L50),I49+R50, 
IF(AND(B45=B49,C45=C49,B45=K51,C45=L51),I49+R51, 
IF(AND(B45=K49,C45=L49,B45=K50,C45=L50),R49+R50, 
IF(AND(B45=K49,C45=L49,B45=K51,C45=L51),R49+R51))))))</f>
        <v/>
      </c>
      <c r="K45" s="32" t="str">
        <f aca="false">IF(I51="","", 
IF(AND(B45=B50,C45=C50,B45=B51,C45=C51), 
(D50+E50+F50+D51+E51+F51)/(M50+N50+O50+M51+N51+O51), 
IF(AND(B45=B49,C45=C49,B45=K50,C45=L50), 
(D49+E49+F49+M50+N50+O50)/(M49+N49+O49+D50+E50+F50), 
IF(AND(B45=B49,C45=C49,B45=K51,C45=L51), 
(D49+E49+F49+M51+N51+O51)/(M49+N49+O49+D51+E51+F51), 
IF(AND(B45=K49,C45=L49,B45=K50,C45=L50),
(M49+N49+O49+M50+N50+O50)/(D49+E49+F49+D50+E50+F50), 
IF(AND(B45=K49,C45=L49,B45=K51,C45=L51), 
(M49+N49+O49+M51+N51+O51)/(D49+E49+F49+D51+E51+F51)))))))</f>
        <v/>
      </c>
      <c r="L45" s="33"/>
      <c r="M45" s="18"/>
      <c r="N45" s="18"/>
      <c r="O45" s="18"/>
      <c r="P45" s="18"/>
      <c r="Q45" s="18"/>
      <c r="R45" s="18"/>
      <c r="S45" s="18"/>
      <c r="T45" s="18"/>
      <c r="U45" s="71"/>
    </row>
    <row r="46" s="84" customFormat="true" ht="24.75" hidden="false" customHeight="true" outlineLevel="0" collapsed="false">
      <c r="A46" s="21"/>
      <c r="B46" s="35"/>
      <c r="C46" s="36"/>
      <c r="D46" s="30"/>
      <c r="E46" s="30"/>
      <c r="F46" s="30"/>
      <c r="G46" s="30"/>
      <c r="H46" s="31" t="str">
        <f aca="false">IF(H51="","", 
IF(AND(B46=B50,C46=C50,B46=B51,C46=C51),H50+H51, 
IF(AND(B46=B49,C46=C49,B46=K50,C46=L50),H49+Q50, 
IF(AND(B46=B49,C46=C49,B46=K51,C46=L51),H49+Q51, 
IF(AND(B46=K49,C46=L49,B46=K50,C46=L50),Q49+Q50, 
IF(AND(B45=K49,C46=L49,B46=K51,C46=L51),Q49+Q51))))))</f>
        <v/>
      </c>
      <c r="I46" s="31"/>
      <c r="J46" s="31" t="str">
        <f aca="false">IF(I51="","",
IF(AND(B46=B50,C46=C50,B46=B51,C46=C51),I50+I51,
IF(AND(B46=B49,C46=C49,B46=K50,C46=L50),I49+R50,
IF(AND(B46=B49,C46=C49,B46=K51,C46=L51),I49+R51,
IF(AND(B46=K49,C46=L49,B46=K50,C46=L50),R49+R50,
IF(AND(B46=K49,C46=L49,B46=K51,C46=L51),R49+R51))))))</f>
        <v/>
      </c>
      <c r="K46" s="32" t="str">
        <f aca="false">IF(I51="","",  
IF(AND(B46=B50,C46=C50,B46=B51,C46=C51),  
(D50+E50+F50+D51+E51+F51)/(M50+N50+O50+M51+N51+O51),  
IF(AND(B46=B49,C46=C49,B46=K50,C46=L50),  
(D49+E49+F49+M50+N50+O50)/(M49+N49+O49+D50+E50+F50),  
IF(AND(B46=B49,C46=C49,B46=K51,C46=L51),  
(D49+E49+F49+M51+N51+O51)/(M49+N49+O49+D51+E51+F51),  
IF(AND(B46=K49,C46=L49,B46=K50,C46=L50), 
(M49+N49+O49+M50+N50+O50)/(D49+E49+F49+D50+E50+F50),  
IF(AND(B46=K49,C46=L49,B46=K51,C46=L51),  
(M49+N49+O49+M51+N51+O51)/(D49+E49+F49+D51+E51+F51)))))))</f>
        <v/>
      </c>
      <c r="L46" s="33"/>
      <c r="M46" s="1"/>
      <c r="N46" s="1"/>
      <c r="O46" s="18"/>
      <c r="P46" s="18"/>
      <c r="Q46" s="1"/>
      <c r="R46" s="1"/>
      <c r="S46" s="1"/>
      <c r="T46" s="18"/>
      <c r="U46" s="71"/>
      <c r="V46" s="70"/>
      <c r="W46" s="70"/>
      <c r="X46" s="70"/>
    </row>
    <row r="47" s="84" customFormat="true" ht="9.75" hidden="false" customHeight="true" outlineLevel="0" collapsed="false">
      <c r="A47" s="62"/>
      <c r="B47" s="37"/>
      <c r="C47" s="37"/>
      <c r="D47" s="38"/>
      <c r="E47" s="38"/>
      <c r="F47" s="38"/>
      <c r="G47" s="37"/>
      <c r="H47" s="37"/>
      <c r="I47" s="37"/>
      <c r="J47" s="38"/>
      <c r="K47" s="38"/>
      <c r="L47" s="39"/>
      <c r="M47" s="39"/>
      <c r="N47" s="39"/>
      <c r="O47" s="40"/>
      <c r="P47" s="40"/>
      <c r="Q47" s="40"/>
      <c r="R47" s="40"/>
      <c r="S47" s="40"/>
      <c r="T47" s="62"/>
      <c r="U47" s="71"/>
      <c r="V47" s="70"/>
      <c r="W47" s="70"/>
      <c r="X47" s="70"/>
    </row>
    <row r="48" s="84" customFormat="true" ht="30" hidden="false" customHeight="true" outlineLevel="0" collapsed="false">
      <c r="A48" s="41"/>
      <c r="B48" s="42" t="s">
        <v>14</v>
      </c>
      <c r="C48" s="42"/>
      <c r="D48" s="43" t="s">
        <v>15</v>
      </c>
      <c r="E48" s="43" t="s">
        <v>16</v>
      </c>
      <c r="F48" s="43" t="s">
        <v>17</v>
      </c>
      <c r="G48" s="43" t="s">
        <v>18</v>
      </c>
      <c r="H48" s="43" t="s">
        <v>19</v>
      </c>
      <c r="I48" s="43" t="s">
        <v>12</v>
      </c>
      <c r="J48" s="44" t="s">
        <v>20</v>
      </c>
      <c r="K48" s="45" t="s">
        <v>21</v>
      </c>
      <c r="L48" s="45"/>
      <c r="M48" s="46" t="s">
        <v>15</v>
      </c>
      <c r="N48" s="46" t="s">
        <v>16</v>
      </c>
      <c r="O48" s="46" t="s">
        <v>17</v>
      </c>
      <c r="P48" s="46" t="s">
        <v>18</v>
      </c>
      <c r="Q48" s="46" t="s">
        <v>19</v>
      </c>
      <c r="R48" s="46" t="s">
        <v>12</v>
      </c>
      <c r="S48" s="47" t="s">
        <v>22</v>
      </c>
      <c r="T48" s="33"/>
      <c r="U48" s="71"/>
      <c r="V48" s="70"/>
      <c r="W48" s="70"/>
      <c r="X48" s="70"/>
    </row>
    <row r="49" customFormat="false" ht="24.75" hidden="false" customHeight="true" outlineLevel="0" collapsed="false">
      <c r="A49" s="21"/>
      <c r="B49" s="48" t="str">
        <f aca="false">IF(OR(B44="",B45="",B46="",D44="",D45="",D46=""),"",
IF(OR(AND(D44=D46,D44&lt;&gt;D45),AND(D44=D45,D44&lt;&gt;D46)),B44,B45))</f>
        <v/>
      </c>
      <c r="C49" s="49" t="str">
        <f aca="false">IF(OR(B44="",B45="",B46="",D44="",D45="",D46=""),"", IF(OR(AND(D44=D46,D44&lt;&gt;D45),AND(D44=D45,D44&lt;&gt;D46)),C44,C45))</f>
        <v/>
      </c>
      <c r="D49" s="30"/>
      <c r="E49" s="50"/>
      <c r="F49" s="50"/>
      <c r="G49" s="51" t="str">
        <f aca="false">IF(OR(I49="",R49=""),"",IF(I49&gt;R49,"G","P"))</f>
        <v/>
      </c>
      <c r="H49" s="52" t="str">
        <f aca="false">IF(G49="","",IF(G49="G",3,1))</f>
        <v/>
      </c>
      <c r="I49" s="31" t="str">
        <f aca="false">IF(OR(D49="",M49=""),"",
IF(AND(D49&gt;M49,E49&gt;N49),3,
IF(OR(AND(D49&gt;M49,F49&gt;O49),AND(E49&gt;N49,F49&gt;O49)),2,
IF(OR(D49&gt;M49,E49&gt;N49,F49&gt;O49),1,0))))</f>
        <v/>
      </c>
      <c r="J49" s="53" t="str">
        <f aca="false">IF(AND(ISNUMBER(D49), ISNUMBER(M49)),(D49 + E49 + F49) / (M49 + N49 + O49),"")</f>
        <v/>
      </c>
      <c r="K49" s="54" t="str">
        <f aca="false">IF(OR(B44="",B45="",B46="",D44="",D45="",D46=""),"",
IF(AND(D44=D45,D44&lt;&gt;D46),B45,B46))</f>
        <v/>
      </c>
      <c r="L49" s="55" t="str">
        <f aca="false">IF(OR(B44="",B45="",B46="",D44="",D45="",D46=""),"", IF(AND(D44=D45,D44&lt;&gt;D46),C45,C46))</f>
        <v/>
      </c>
      <c r="M49" s="30"/>
      <c r="N49" s="30"/>
      <c r="O49" s="30"/>
      <c r="P49" s="56" t="str">
        <f aca="false">IF(OR(I49="",R49=""),"",IF(R49&gt;I49,"G","P"))</f>
        <v/>
      </c>
      <c r="Q49" s="57" t="str">
        <f aca="false">IF(P49="","",IF(P49="G",3,1))</f>
        <v/>
      </c>
      <c r="R49" s="57" t="str">
        <f aca="false">IF(OR(D49="",M49=""),"",
IF(AND(M49&gt;D49,N49&gt;E49),3,
IF(OR(AND(M49&gt;D49,O49&gt;F49),AND(N49&gt;E49,O49&gt;F49)),2,
IF(OR(M49&gt;D49,N49&gt;E49,O49&gt;F49),1,0))))</f>
        <v/>
      </c>
      <c r="S49" s="32" t="str">
        <f aca="false">IF(AND(ISNUMBER(M49), ISNUMBER(D49)),(M49 + N49 + O49) / (D49 + E49 + F49),"")</f>
        <v/>
      </c>
      <c r="T49" s="33"/>
      <c r="U49" s="71"/>
    </row>
    <row r="50" customFormat="false" ht="24.75" hidden="false" customHeight="true" outlineLevel="0" collapsed="false">
      <c r="A50" s="21"/>
      <c r="B50" s="48" t="str">
        <f aca="false">IF(OR(B49="",C49="",K49="",L49=""),"",
IF(AND(B49=B44,C49=C44,K49=B46,L49=C46),B45,
IF(AND(B49=B44,C49=C44,K49=B45,L49=C45),B46,B44)))</f>
        <v/>
      </c>
      <c r="C50" s="49" t="str">
        <f aca="false">IF(OR(B49="",C49="",K49="",L49=""),"", 
IF(AND(B49=B44,C49=C44,K49=B46,L49=C46),C45,
 IF(AND(B49=B44,C49=C44,K49=B45,L49=C45),C46,C44)))</f>
        <v/>
      </c>
      <c r="D50" s="30"/>
      <c r="E50" s="50"/>
      <c r="F50" s="30"/>
      <c r="G50" s="51" t="str">
        <f aca="false">IF(OR(I50="",R50=""),"",IF(I50&gt;R50,"G","P"))</f>
        <v/>
      </c>
      <c r="H50" s="52" t="str">
        <f aca="false">IF(G50="","",IF(G50="G",3,1))</f>
        <v/>
      </c>
      <c r="I50" s="31" t="str">
        <f aca="false">IF(OR(D50="",M50=""),"",
IF(AND(D50&gt;M50,E50&gt;N50),3,
IF(OR(AND(D50&gt;M50,F50&gt;O50),AND(E50&gt;N50,F50&gt;O50)),2,
IF(OR(D50&gt;M50,E50&gt;N50,F50&gt;O50),1,0))))</f>
        <v/>
      </c>
      <c r="J50" s="53" t="str">
        <f aca="false">IF(AND(ISNUMBER(D50), ISNUMBER(M50)),(D50 + E50 + F50) / (M50 + N50 + O50),"")</f>
        <v/>
      </c>
      <c r="K50" s="54" t="str">
        <f aca="false">IF(P49="","",IF(P49="G",B49,K49))</f>
        <v/>
      </c>
      <c r="L50" s="55" t="str">
        <f aca="false">IF(P49="","",IF(P49="G",C49,L49))</f>
        <v/>
      </c>
      <c r="M50" s="30"/>
      <c r="N50" s="30"/>
      <c r="O50" s="30"/>
      <c r="P50" s="56" t="str">
        <f aca="false">IF(OR(I50="",R50=""),"",IF(R50&gt;I50,"G","P"))</f>
        <v/>
      </c>
      <c r="Q50" s="57" t="str">
        <f aca="false">IF(P50="","",IF(P50="G",3,1))</f>
        <v/>
      </c>
      <c r="R50" s="57" t="str">
        <f aca="false">IF(OR(D50="",M50=""),"",
IF(AND(M50&gt;D50,N50&gt;E50),3,
IF(OR(AND(M50&gt;D50,O50&gt;F50),AND(N50&gt;E50,O50&gt;F50)),2,
IF(OR(M50&gt;D50,N50&gt;E50,O50&gt;F50),1,0))))</f>
        <v/>
      </c>
      <c r="S50" s="32" t="str">
        <f aca="false">IF(AND(ISNUMBER(M50), ISNUMBER(D50)),(M50 + N50 + O50) / (D50 + E50 + F50),"")</f>
        <v/>
      </c>
      <c r="T50" s="58"/>
      <c r="U50" s="71"/>
    </row>
    <row r="51" customFormat="false" ht="24.75" hidden="false" customHeight="true" outlineLevel="0" collapsed="false">
      <c r="A51" s="21"/>
      <c r="B51" s="59" t="str">
        <f aca="false">IF(OR(B49="",C49="",K49="",L49=""),"", 
IF(AND(B49=B44,C49=C44,K49=B46,L49=C46),B45, 
IF(AND(B49=B44,C49=C44,K49=B45,L49=C45),B46,B44)))</f>
        <v/>
      </c>
      <c r="C51" s="60" t="str">
        <f aca="false">IF(OR(B49="",C49="",K49="",L49=""),"",  
IF(AND(B49=B44,C49=C44,K49=B46,L49=C46),C45, 
IF(AND(B49=B44,C49=C44,K49=B45,L49=C45),C46,C44)))</f>
        <v/>
      </c>
      <c r="D51" s="30"/>
      <c r="E51" s="30"/>
      <c r="F51" s="30"/>
      <c r="G51" s="51" t="str">
        <f aca="false">IF(OR(I51="",R51=""),"",IF(I51&gt;R51,"G","P"))</f>
        <v/>
      </c>
      <c r="H51" s="52" t="str">
        <f aca="false">IF(G51="","",IF(G51="G",3,1))</f>
        <v/>
      </c>
      <c r="I51" s="31" t="str">
        <f aca="false">IF(OR(D51="",M51=""),"",
IF(AND(D51&gt;M51,E51&gt;N51),3,
IF(OR(AND(D51&gt;M51,F51&gt;O51),AND(E51&gt;N51,F51&gt;O51)),2,
IF(OR(D51&gt;M51,E51&gt;N51,F51&gt;O51),1,0))))</f>
        <v/>
      </c>
      <c r="J51" s="53" t="str">
        <f aca="false">IF(AND(ISNUMBER(D51), ISNUMBER(M51)),(D51 + E51 + F51) / (M51 + N51 + O51),"")</f>
        <v/>
      </c>
      <c r="K51" s="54" t="str">
        <f aca="false">IF(P49="","",IF(P49="G",K49,B49))</f>
        <v/>
      </c>
      <c r="L51" s="55" t="str">
        <f aca="false">IF(P49="","",IF(P49="G",L49,C49))</f>
        <v/>
      </c>
      <c r="M51" s="30"/>
      <c r="N51" s="30"/>
      <c r="O51" s="30"/>
      <c r="P51" s="56" t="str">
        <f aca="false">IF(OR(I51="",R51=""),"",IF(R51&gt;I51,"G","P"))</f>
        <v/>
      </c>
      <c r="Q51" s="57" t="str">
        <f aca="false">IF(P51="","",IF(P51="G",3,1))</f>
        <v/>
      </c>
      <c r="R51" s="57" t="str">
        <f aca="false">IF(OR(D51="",M51=""),"",
IF(AND(M51&gt;D51,N51&gt;E51),3,
IF(OR(AND(M51&gt;D51,O51&gt;F51),AND(N51&gt;E51,O51&gt;F51)),2,
IF(OR(M51&gt;D51,N51&gt;E51,O51&gt;F51),1,0))))</f>
        <v/>
      </c>
      <c r="S51" s="32" t="str">
        <f aca="false">IF(AND(ISNUMBER(M51), ISNUMBER(D51)),(M51 + N51 + O51) / (D51 + E51 + F51),"")</f>
        <v/>
      </c>
      <c r="T51" s="61"/>
      <c r="U51" s="71"/>
    </row>
    <row r="52" s="83" customFormat="true" ht="19.5" hidden="false" customHeight="true" outlineLevel="0" collapsed="false">
      <c r="A52" s="82"/>
      <c r="B52" s="63"/>
      <c r="C52" s="64"/>
      <c r="D52" s="65"/>
      <c r="E52" s="65"/>
      <c r="F52" s="65"/>
      <c r="G52" s="66"/>
      <c r="H52" s="66"/>
      <c r="I52" s="67"/>
      <c r="J52" s="67"/>
      <c r="K52" s="67"/>
      <c r="L52" s="67"/>
      <c r="M52" s="67"/>
      <c r="N52" s="67"/>
      <c r="O52" s="68"/>
      <c r="P52" s="68"/>
      <c r="Q52" s="68"/>
      <c r="R52" s="68"/>
      <c r="S52" s="68"/>
      <c r="T52" s="82"/>
      <c r="U52" s="71"/>
      <c r="V52" s="70"/>
      <c r="W52" s="70"/>
      <c r="X52" s="70"/>
    </row>
    <row r="53" s="84" customFormat="true" ht="24.75" hidden="false" customHeight="true" outlineLevel="0" collapsed="false">
      <c r="A53" s="62"/>
      <c r="B53" s="17" t="s">
        <v>26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8"/>
      <c r="U53" s="71"/>
      <c r="V53" s="70"/>
      <c r="W53" s="70"/>
      <c r="X53" s="70"/>
    </row>
    <row r="54" s="84" customFormat="true" ht="9.75" hidden="false" customHeight="true" outlineLevel="0" collapsed="false">
      <c r="A54" s="62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20"/>
      <c r="M54" s="20"/>
      <c r="N54" s="20"/>
      <c r="O54" s="20"/>
      <c r="P54" s="20"/>
      <c r="Q54" s="62"/>
      <c r="R54" s="62"/>
      <c r="S54" s="62"/>
      <c r="T54" s="62"/>
      <c r="U54" s="71"/>
      <c r="V54" s="70"/>
      <c r="W54" s="70"/>
      <c r="X54" s="70"/>
    </row>
    <row r="55" s="84" customFormat="true" ht="27.75" hidden="false" customHeight="true" outlineLevel="0" collapsed="false">
      <c r="A55" s="21"/>
      <c r="B55" s="22" t="s">
        <v>8</v>
      </c>
      <c r="C55" s="22" t="s">
        <v>9</v>
      </c>
      <c r="D55" s="22" t="s">
        <v>10</v>
      </c>
      <c r="E55" s="22"/>
      <c r="F55" s="22"/>
      <c r="G55" s="22"/>
      <c r="H55" s="23" t="s">
        <v>11</v>
      </c>
      <c r="I55" s="23"/>
      <c r="J55" s="23" t="s">
        <v>12</v>
      </c>
      <c r="K55" s="23" t="s">
        <v>13</v>
      </c>
      <c r="L55" s="24"/>
      <c r="M55" s="25"/>
      <c r="N55" s="25"/>
      <c r="O55" s="26"/>
      <c r="P55" s="26"/>
      <c r="Q55" s="26"/>
      <c r="R55" s="26"/>
      <c r="S55" s="26"/>
      <c r="T55" s="62"/>
      <c r="U55" s="71"/>
      <c r="V55" s="70"/>
      <c r="W55" s="70"/>
      <c r="X55" s="70"/>
    </row>
    <row r="56" customFormat="false" ht="24.75" hidden="false" customHeight="true" outlineLevel="0" collapsed="false">
      <c r="A56" s="21"/>
      <c r="B56" s="28"/>
      <c r="C56" s="29"/>
      <c r="D56" s="30"/>
      <c r="E56" s="30"/>
      <c r="F56" s="30"/>
      <c r="G56" s="30"/>
      <c r="H56" s="31" t="str">
        <f aca="false">IF(H63="","",
IF(AND(B56=B62,C56=C62,B56=B63,C56=C63),H62+H63,
IF(AND(B56=B61,C56=C61,B56=K62,C56=L62),H61+Q62,
IF(AND(B56=B61,C56=C61,B56=K63,C56=L63),H61+Q63,
IF(AND(B56=K61,C56=L61,B56=K62,C56=L62),Q61+Q62,
IF(AND(B56=K61,C56=L61,B56=K63,C56=L63),Q61+Q63))))))</f>
        <v/>
      </c>
      <c r="I56" s="31"/>
      <c r="J56" s="31" t="str">
        <f aca="false">IF(I63="","", 
IF(AND(B56=B62,C56=C62,B56=B63,C56=C63),I62+I63,
IF(AND(B56=B61,C56=C61,B56=K62,C56=L62),I61+R62, 
IF(AND(B56=B61,C56=C61,B56=K63,C56=L63),I61+R63, 
IF(AND(B56=K61,C56=L61,B56=K62,C56=L62),R61+R62, 
IF(AND(B56=K61,C56=L61,B56=K63,C56=L63),R61+R63))))))</f>
        <v/>
      </c>
      <c r="K56" s="32" t="str">
        <f aca="false">IF(I63="","",
IF(AND(B56=B62,C56=C62,B56=B63,C56=C63),
(D62+E62+F62+D63+E63+F63)/(M62+N62+O62+M63+N63+O63),
IF(AND(B56=B61,C56=C61,B56=K62,C56=L62),
(D61+E61+F61+M62+N62+O62)/(M61+N61+O61+D62+E62+F62),
IF(AND(B56=B61,C56=C61,B56=K63,C56=L63),
(D61+E61+F61+M63+N63+O63)/(M61+N61+O61+D63+E63+F63),
IF(AND(B56=K61,C56=L61,B56=K62,C56=L62),
(M61+N61+O61+M62+N62+O62)/(D61+E61+F61+D62+E62+F62),
IF(AND(B56=K61,C56=L61,B56=K63,C56=L63),
(M61+N61+O61+M63+N63+O63)/(D61+E61+F61+D63+E63+F63)))))))</f>
        <v/>
      </c>
      <c r="L56" s="33"/>
      <c r="M56" s="18"/>
      <c r="N56" s="18"/>
      <c r="O56" s="18"/>
      <c r="P56" s="18"/>
      <c r="Q56" s="18"/>
      <c r="R56" s="18"/>
      <c r="S56" s="18"/>
      <c r="T56" s="18"/>
      <c r="U56" s="71"/>
    </row>
    <row r="57" customFormat="false" ht="24.75" hidden="false" customHeight="true" outlineLevel="0" collapsed="false">
      <c r="A57" s="21"/>
      <c r="B57" s="28"/>
      <c r="C57" s="29"/>
      <c r="D57" s="30"/>
      <c r="E57" s="30"/>
      <c r="F57" s="30"/>
      <c r="G57" s="30"/>
      <c r="H57" s="31" t="str">
        <f aca="false">IF(H63="","", 
IF(AND(B57=B62,C57=C62,B57=B63,C57=C63),H62+H63, 
IF(AND(B57=B61,C57=C61,B57=K62,C57=L62),H61+Q62, 
IF(AND(B57=B61,C57=C61,B57=K63,C57=L63),H61+Q63, 
IF(AND(B57=K61,C57=L61,B57=K62,C57=L62),Q61+Q62, 
IF(AND(B57=K61,C57=L61,B57=K63,C57=L63),Q61+Q63))))))</f>
        <v/>
      </c>
      <c r="I57" s="31"/>
      <c r="J57" s="31" t="str">
        <f aca="false">IF(I63="","", 
IF(AND(B57=B62,C57=C62,B57=B63,C57=C63),I62+I63, 
IF(AND(B57=B61,C57=C61,B57=K62,C57=L62),I61+R62, 
IF(AND(B57=B61,C57=C61,B57=K63,C57=L63),I61+R63, 
IF(AND(B57=K61,C57=L61,B57=K62,C57=L62),R61+R62, 
IF(AND(B57=K61,C57=L61,B57=K63,C57=L63),R61+R63))))))</f>
        <v/>
      </c>
      <c r="K57" s="32" t="str">
        <f aca="false">IF(I63="","", 
IF(AND(B57=B62,C57=C62,B57=B63,C57=C63), 
(D62+E62+F62+D63+E63+F63)/(M62+N62+O62+M63+N63+O63), 
IF(AND(B57=B61,C57=C61,B57=K62,C57=L62), 
(D61+E61+F61+M62+N62+O62)/(M61+N61+O61+D62+E62+F62), 
IF(AND(B57=B61,C57=C61,B57=K63,C57=L63), 
(D61+E61+F61+M63+N63+O63)/(M61+N61+O61+D63+E63+F63), 
IF(AND(B57=K61,C57=L61,B57=K62,C57=L62),
(M61+N61+O61+M62+N62+O62)/(D61+E61+F61+D62+E62+F62), 
IF(AND(B57=K61,C57=L61,B57=K63,C57=L63), 
(M61+N61+O61+M63+N63+O63)/(D61+E61+F61+D63+E63+F63)))))))</f>
        <v/>
      </c>
      <c r="L57" s="33"/>
      <c r="M57" s="18"/>
      <c r="N57" s="18"/>
      <c r="O57" s="18"/>
      <c r="P57" s="18"/>
      <c r="Q57" s="18"/>
      <c r="R57" s="18"/>
      <c r="S57" s="18"/>
      <c r="T57" s="18"/>
      <c r="U57" s="71"/>
    </row>
    <row r="58" s="84" customFormat="true" ht="24.75" hidden="false" customHeight="true" outlineLevel="0" collapsed="false">
      <c r="A58" s="21"/>
      <c r="B58" s="35"/>
      <c r="C58" s="36"/>
      <c r="D58" s="30"/>
      <c r="E58" s="30"/>
      <c r="F58" s="30"/>
      <c r="G58" s="30"/>
      <c r="H58" s="31" t="str">
        <f aca="false">IF(H63="","", 
IF(AND(B58=B62,C58=C62,B58=B63,C58=C63),H62+H63, 
IF(AND(B58=B61,C58=C61,B58=K62,C58=L62),H61+Q62, 
IF(AND(B58=B61,C58=C61,B58=K63,C58=L63),H61+Q63, 
IF(AND(B58=K61,C58=L61,B58=K62,C58=L62),Q61+Q62, 
IF(AND(B57=K61,C58=L61,B58=K63,C58=L63),Q61+Q63))))))</f>
        <v/>
      </c>
      <c r="I58" s="31"/>
      <c r="J58" s="31" t="str">
        <f aca="false">IF(I63="","",
IF(AND(B58=B62,C58=C62,B58=B63,C58=C63),I62+I63,
IF(AND(B58=B61,C58=C61,B58=K62,C58=L62),I61+R62,
IF(AND(B58=B61,C58=C61,B58=K63,C58=L63),I61+R63,
IF(AND(B58=K61,C58=L61,B58=K62,C58=L62),R61+R62,
IF(AND(B58=K61,C58=L61,B58=K63,C58=L63),R61+R63))))))</f>
        <v/>
      </c>
      <c r="K58" s="32" t="str">
        <f aca="false">IF(I63="","",  
IF(AND(B58=B62,C58=C62,B58=B63,C58=C63),  
(D62+E62+F62+D63+E63+F63)/(M62+N62+O62+M63+N63+O63),  
IF(AND(B58=B61,C58=C61,B58=K62,C58=L62),  
(D61+E61+F61+M62+N62+O62)/(M61+N61+O61+D62+E62+F62),  
IF(AND(B58=B61,C58=C61,B58=K63,C58=L63),  
(D61+E61+F61+M63+N63+O63)/(M61+N61+O61+D63+E63+F63),  
IF(AND(B58=K61,C58=L61,B58=K62,C58=L62), 
(M61+N61+O61+M62+N62+O62)/(D61+E61+F61+D62+E62+F62),  
IF(AND(B58=K61,C58=L61,B58=K63,C58=L63),  
(M61+N61+O61+M63+N63+O63)/(D61+E61+F61+D63+E63+F63)))))))</f>
        <v/>
      </c>
      <c r="L58" s="33"/>
      <c r="M58" s="1"/>
      <c r="N58" s="1"/>
      <c r="O58" s="18"/>
      <c r="P58" s="18"/>
      <c r="Q58" s="1"/>
      <c r="R58" s="1"/>
      <c r="S58" s="1"/>
      <c r="T58" s="18"/>
      <c r="U58" s="71"/>
      <c r="V58" s="70"/>
      <c r="W58" s="70"/>
      <c r="X58" s="70"/>
    </row>
    <row r="59" s="84" customFormat="true" ht="9.75" hidden="false" customHeight="true" outlineLevel="0" collapsed="false">
      <c r="A59" s="62"/>
      <c r="B59" s="37"/>
      <c r="C59" s="37"/>
      <c r="D59" s="38"/>
      <c r="E59" s="38"/>
      <c r="F59" s="38"/>
      <c r="G59" s="37"/>
      <c r="H59" s="37"/>
      <c r="I59" s="37"/>
      <c r="J59" s="38"/>
      <c r="K59" s="38"/>
      <c r="L59" s="39"/>
      <c r="M59" s="39"/>
      <c r="N59" s="39"/>
      <c r="O59" s="40"/>
      <c r="P59" s="40"/>
      <c r="Q59" s="40"/>
      <c r="R59" s="40"/>
      <c r="S59" s="40"/>
      <c r="T59" s="62"/>
      <c r="U59" s="71"/>
      <c r="V59" s="70"/>
      <c r="W59" s="70"/>
      <c r="X59" s="70"/>
    </row>
    <row r="60" s="84" customFormat="true" ht="30" hidden="false" customHeight="true" outlineLevel="0" collapsed="false">
      <c r="A60" s="41"/>
      <c r="B60" s="42" t="s">
        <v>14</v>
      </c>
      <c r="C60" s="42"/>
      <c r="D60" s="43" t="s">
        <v>15</v>
      </c>
      <c r="E60" s="43" t="s">
        <v>16</v>
      </c>
      <c r="F60" s="43" t="s">
        <v>17</v>
      </c>
      <c r="G60" s="43" t="s">
        <v>18</v>
      </c>
      <c r="H60" s="43" t="s">
        <v>19</v>
      </c>
      <c r="I60" s="43" t="s">
        <v>12</v>
      </c>
      <c r="J60" s="44" t="s">
        <v>20</v>
      </c>
      <c r="K60" s="45" t="s">
        <v>21</v>
      </c>
      <c r="L60" s="45"/>
      <c r="M60" s="46" t="s">
        <v>15</v>
      </c>
      <c r="N60" s="46" t="s">
        <v>16</v>
      </c>
      <c r="O60" s="46" t="s">
        <v>17</v>
      </c>
      <c r="P60" s="46" t="s">
        <v>18</v>
      </c>
      <c r="Q60" s="46" t="s">
        <v>19</v>
      </c>
      <c r="R60" s="46" t="s">
        <v>12</v>
      </c>
      <c r="S60" s="47" t="s">
        <v>22</v>
      </c>
      <c r="T60" s="33"/>
      <c r="U60" s="71"/>
      <c r="V60" s="70"/>
      <c r="W60" s="70"/>
      <c r="X60" s="70"/>
    </row>
    <row r="61" customFormat="false" ht="24.75" hidden="false" customHeight="true" outlineLevel="0" collapsed="false">
      <c r="A61" s="21"/>
      <c r="B61" s="48" t="str">
        <f aca="false">IF(OR(B56="",B57="",B58="",D56="",D57="",D58=""),"",
IF(OR(AND(D56=D58,D56&lt;&gt;D57),AND(D56=D57,D56&lt;&gt;D58)),B56,B57))</f>
        <v/>
      </c>
      <c r="C61" s="49" t="str">
        <f aca="false">IF(OR(B56="",B57="",B58="",D56="",D57="",D58=""),"", IF(OR(AND(D56=D58,D56&lt;&gt;D57),AND(D56=D57,D56&lt;&gt;D58)),C56,C57))</f>
        <v/>
      </c>
      <c r="D61" s="30"/>
      <c r="E61" s="50"/>
      <c r="F61" s="50"/>
      <c r="G61" s="51" t="str">
        <f aca="false">IF(OR(I61="",R61=""),"",IF(I61&gt;R61,"G","P"))</f>
        <v/>
      </c>
      <c r="H61" s="52" t="str">
        <f aca="false">IF(G61="","",IF(G61="G",3,1))</f>
        <v/>
      </c>
      <c r="I61" s="31" t="str">
        <f aca="false">IF(OR(D61="",M61=""),"",
IF(AND(D61&gt;M61,E61&gt;N61),3,
IF(OR(AND(D61&gt;M61,F61&gt;O61),AND(E61&gt;N61,F61&gt;O61)),2,
IF(OR(D61&gt;M61,E61&gt;N61,F61&gt;O61),1,0))))</f>
        <v/>
      </c>
      <c r="J61" s="53" t="str">
        <f aca="false">IF(AND(ISNUMBER(D61), ISNUMBER(M61)),(D61 + E61 + F61) / (M61 + N61 + O61),"")</f>
        <v/>
      </c>
      <c r="K61" s="54" t="str">
        <f aca="false">IF(OR(B56="",B57="",B58="",D56="",D57="",D58=""),"",
IF(AND(D56=D57,D56&lt;&gt;D58),B57,B58))</f>
        <v/>
      </c>
      <c r="L61" s="55" t="str">
        <f aca="false">IF(OR(B56="",B57="",B58="",D56="",D57="",D58=""),"", IF(AND(D56=D57,D56&lt;&gt;D58),C57,C58))</f>
        <v/>
      </c>
      <c r="M61" s="30"/>
      <c r="N61" s="30"/>
      <c r="O61" s="30"/>
      <c r="P61" s="56" t="str">
        <f aca="false">IF(OR(I61="",R61=""),"",IF(R61&gt;I61,"G","P"))</f>
        <v/>
      </c>
      <c r="Q61" s="57" t="str">
        <f aca="false">IF(P61="","",IF(P61="G",3,1))</f>
        <v/>
      </c>
      <c r="R61" s="57" t="str">
        <f aca="false">IF(OR(D61="",M61=""),"",
IF(AND(M61&gt;D61,N61&gt;E61),3,
IF(OR(AND(M61&gt;D61,O61&gt;F61),AND(N61&gt;E61,O61&gt;F61)),2,
IF(OR(M61&gt;D61,N61&gt;E61,O61&gt;F61),1,0))))</f>
        <v/>
      </c>
      <c r="S61" s="32" t="str">
        <f aca="false">IF(AND(ISNUMBER(M61), ISNUMBER(D61)),(M61 + N61 + O61) / (D61 + E61 + F61),"")</f>
        <v/>
      </c>
      <c r="T61" s="33"/>
      <c r="U61" s="71"/>
    </row>
    <row r="62" customFormat="false" ht="24.75" hidden="false" customHeight="true" outlineLevel="0" collapsed="false">
      <c r="A62" s="21"/>
      <c r="B62" s="48" t="str">
        <f aca="false">IF(OR(B61="",C61="",K61="",L61=""),"",
IF(AND(B61=B56,C61=C56,K61=B58,L61=C58),B57,
IF(AND(B61=B56,C61=C56,K61=B57,L61=C57),B58,B56)))</f>
        <v/>
      </c>
      <c r="C62" s="49" t="str">
        <f aca="false">IF(OR(B61="",C61="",K61="",L61=""),"", 
IF(AND(B61=B56,C61=C56,K61=B58,L61=C58),C57,
 IF(AND(B61=B56,C61=C56,K61=B57,L61=C57),C58,C56)))</f>
        <v/>
      </c>
      <c r="D62" s="30"/>
      <c r="E62" s="50"/>
      <c r="F62" s="30"/>
      <c r="G62" s="51" t="str">
        <f aca="false">IF(OR(I62="",R62=""),"",IF(I62&gt;R62,"G","P"))</f>
        <v/>
      </c>
      <c r="H62" s="52" t="str">
        <f aca="false">IF(G62="","",IF(G62="G",3,1))</f>
        <v/>
      </c>
      <c r="I62" s="31" t="str">
        <f aca="false">IF(OR(D62="",M62=""),"",
IF(AND(D62&gt;M62,E62&gt;N62),3,
IF(OR(AND(D62&gt;M62,F62&gt;O62),AND(E62&gt;N62,F62&gt;O62)),2,
IF(OR(D62&gt;M62,E62&gt;N62,F62&gt;O62),1,0))))</f>
        <v/>
      </c>
      <c r="J62" s="53" t="str">
        <f aca="false">IF(AND(ISNUMBER(D62), ISNUMBER(M62)),(D62 + E62 + F62) / (M62 + N62 + O62),"")</f>
        <v/>
      </c>
      <c r="K62" s="54" t="str">
        <f aca="false">IF(P61="","",IF(P61="G",B61,K61))</f>
        <v/>
      </c>
      <c r="L62" s="55" t="str">
        <f aca="false">IF(P61="","",IF(P61="G",C61,L61))</f>
        <v/>
      </c>
      <c r="M62" s="30"/>
      <c r="N62" s="30"/>
      <c r="O62" s="30"/>
      <c r="P62" s="56" t="str">
        <f aca="false">IF(OR(I62="",R62=""),"",IF(R62&gt;I62,"G","P"))</f>
        <v/>
      </c>
      <c r="Q62" s="57" t="str">
        <f aca="false">IF(P62="","",IF(P62="G",3,1))</f>
        <v/>
      </c>
      <c r="R62" s="57" t="str">
        <f aca="false">IF(OR(D62="",M62=""),"",
IF(AND(M62&gt;D62,N62&gt;E62),3,
IF(OR(AND(M62&gt;D62,O62&gt;F62),AND(N62&gt;E62,O62&gt;F62)),2,
IF(OR(M62&gt;D62,N62&gt;E62,O62&gt;F62),1,0))))</f>
        <v/>
      </c>
      <c r="S62" s="32" t="str">
        <f aca="false">IF(AND(ISNUMBER(M62), ISNUMBER(D62)),(M62 + N62 + O62) / (D62 + E62 + F62),"")</f>
        <v/>
      </c>
      <c r="T62" s="58"/>
      <c r="U62" s="71"/>
    </row>
    <row r="63" customFormat="false" ht="24.75" hidden="false" customHeight="true" outlineLevel="0" collapsed="false">
      <c r="A63" s="21"/>
      <c r="B63" s="59" t="str">
        <f aca="false">IF(OR(B61="",C61="",K61="",L61=""),"", 
IF(AND(B61=B56,C61=C56,K61=B58,L61=C58),B57, 
IF(AND(B61=B56,C61=C56,K61=B57,L61=C57),B58,B56)))</f>
        <v/>
      </c>
      <c r="C63" s="60" t="str">
        <f aca="false">IF(OR(B61="",C61="",K61="",L61=""),"",  
IF(AND(B61=B56,C61=C56,K61=B58,L61=C58),C57, 
IF(AND(B61=B56,C61=C56,K61=B57,L61=C57),C58,C56)))</f>
        <v/>
      </c>
      <c r="D63" s="30"/>
      <c r="E63" s="30"/>
      <c r="F63" s="30"/>
      <c r="G63" s="51" t="str">
        <f aca="false">IF(OR(I63="",R63=""),"",IF(I63&gt;R63,"G","P"))</f>
        <v/>
      </c>
      <c r="H63" s="52" t="str">
        <f aca="false">IF(G63="","",IF(G63="G",3,1))</f>
        <v/>
      </c>
      <c r="I63" s="31" t="str">
        <f aca="false">IF(OR(D63="",M63=""),"",
IF(AND(D63&gt;M63,E63&gt;N63),3,
IF(OR(AND(D63&gt;M63,F63&gt;O63),AND(E63&gt;N63,F63&gt;O63)),2,
IF(OR(D63&gt;M63,E63&gt;N63,F63&gt;O63),1,0))))</f>
        <v/>
      </c>
      <c r="J63" s="53" t="str">
        <f aca="false">IF(AND(ISNUMBER(D63), ISNUMBER(M63)),(D63 + E63 + F63) / (M63 + N63 + O63),"")</f>
        <v/>
      </c>
      <c r="K63" s="54" t="str">
        <f aca="false">IF(P61="","",IF(P61="G",K61,B61))</f>
        <v/>
      </c>
      <c r="L63" s="55" t="str">
        <f aca="false">IF(P61="","",IF(P61="G",L61,C61))</f>
        <v/>
      </c>
      <c r="M63" s="30"/>
      <c r="N63" s="30"/>
      <c r="O63" s="30"/>
      <c r="P63" s="56" t="str">
        <f aca="false">IF(OR(I63="",R63=""),"",IF(R63&gt;I63,"G","P"))</f>
        <v/>
      </c>
      <c r="Q63" s="57" t="str">
        <f aca="false">IF(P63="","",IF(P63="G",3,1))</f>
        <v/>
      </c>
      <c r="R63" s="57" t="str">
        <f aca="false">IF(OR(D63="",M63=""),"",
IF(AND(M63&gt;D63,N63&gt;E63),3,
IF(OR(AND(M63&gt;D63,O63&gt;F63),AND(N63&gt;E63,O63&gt;F63)),2,
IF(OR(M63&gt;D63,N63&gt;E63,O63&gt;F63),1,0))))</f>
        <v/>
      </c>
      <c r="S63" s="32" t="str">
        <f aca="false">IF(AND(ISNUMBER(M63), ISNUMBER(D63)),(M63 + N63 + O63) / (D63 + E63 + F63),"")</f>
        <v/>
      </c>
      <c r="T63" s="61"/>
      <c r="U63" s="71"/>
    </row>
    <row r="64" customFormat="false" ht="19.5" hidden="false" customHeight="true" outlineLevel="0" collapsed="false">
      <c r="A64" s="2"/>
      <c r="B64" s="63"/>
      <c r="C64" s="64"/>
      <c r="D64" s="65"/>
      <c r="E64" s="65"/>
      <c r="F64" s="65"/>
      <c r="G64" s="66"/>
      <c r="H64" s="66"/>
      <c r="I64" s="67"/>
      <c r="J64" s="67"/>
      <c r="K64" s="67"/>
      <c r="L64" s="67"/>
      <c r="M64" s="67"/>
      <c r="N64" s="67"/>
      <c r="O64" s="68"/>
      <c r="P64" s="68"/>
      <c r="Q64" s="68"/>
      <c r="R64" s="68"/>
      <c r="S64" s="68"/>
      <c r="T64" s="2"/>
      <c r="U64" s="71"/>
    </row>
    <row r="65" customFormat="false" ht="24.75" hidden="false" customHeight="true" outlineLevel="0" collapsed="false">
      <c r="A65" s="2"/>
      <c r="B65" s="17" t="s">
        <v>27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8"/>
      <c r="U65" s="71"/>
    </row>
    <row r="66" customFormat="false" ht="9.75" hidden="false" customHeight="true" outlineLevel="0" collapsed="false">
      <c r="A66" s="2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20"/>
      <c r="M66" s="20"/>
      <c r="N66" s="20"/>
      <c r="O66" s="20"/>
      <c r="P66" s="20"/>
      <c r="Q66" s="2"/>
      <c r="R66" s="2"/>
      <c r="S66" s="1"/>
      <c r="T66" s="1"/>
      <c r="U66" s="71"/>
    </row>
    <row r="67" customFormat="false" ht="27.75" hidden="false" customHeight="true" outlineLevel="0" collapsed="false">
      <c r="A67" s="21"/>
      <c r="B67" s="22" t="s">
        <v>8</v>
      </c>
      <c r="C67" s="22" t="s">
        <v>9</v>
      </c>
      <c r="D67" s="22" t="s">
        <v>10</v>
      </c>
      <c r="E67" s="22"/>
      <c r="F67" s="22"/>
      <c r="G67" s="22"/>
      <c r="H67" s="23" t="s">
        <v>11</v>
      </c>
      <c r="I67" s="23"/>
      <c r="J67" s="23" t="s">
        <v>12</v>
      </c>
      <c r="K67" s="23" t="s">
        <v>13</v>
      </c>
      <c r="L67" s="24"/>
      <c r="M67" s="25"/>
      <c r="N67" s="25"/>
      <c r="O67" s="26"/>
      <c r="P67" s="26"/>
      <c r="Q67" s="26"/>
      <c r="R67" s="26"/>
      <c r="S67" s="26"/>
      <c r="T67" s="1"/>
      <c r="U67" s="71"/>
    </row>
    <row r="68" customFormat="false" ht="24.75" hidden="false" customHeight="true" outlineLevel="0" collapsed="false">
      <c r="A68" s="21"/>
      <c r="B68" s="28"/>
      <c r="C68" s="29"/>
      <c r="D68" s="30"/>
      <c r="E68" s="30"/>
      <c r="F68" s="30"/>
      <c r="G68" s="30"/>
      <c r="H68" s="31" t="str">
        <f aca="false">IF(H75="","",
IF(AND(B68=B74,C68=C74,B68=B75,C68=C75),H74+H75,
IF(AND(B68=B73,C68=C73,B68=K74,C68=L74),H73+Q74,
IF(AND(B68=B73,C68=C73,B68=K75,C68=L75),H73+Q75,
IF(AND(B68=K73,C68=L73,B68=K74,C68=L74),Q73+Q74,
IF(AND(B68=K73,C68=L73,B68=K75,C68=L75),Q73+Q75))))))</f>
        <v/>
      </c>
      <c r="I68" s="31"/>
      <c r="J68" s="31" t="str">
        <f aca="false">IF(I75="","", 
IF(AND(B68=B74,C68=C74,B68=B75,C68=C75),I74+I75,
IF(AND(B68=B73,C68=C73,B68=K74,C68=L74),I73+R74, 
IF(AND(B68=B73,C68=C73,B68=K75,C68=L75),I73+R75, 
IF(AND(B68=K73,C68=L73,B68=K74,C68=L74),R73+R74, 
IF(AND(B68=K73,C68=L73,B68=K75,C68=L75),R73+R75))))))</f>
        <v/>
      </c>
      <c r="K68" s="32" t="str">
        <f aca="false">IF(I75="","",
IF(AND(B68=B74,C68=C74,B68=B75,C68=C75),
(D74+E74+F74+D75+E75+F75)/(M74+N74+O74+M75+N75+O75),
IF(AND(B68=B73,C68=C73,B68=K74,C68=L74),
(D73+E73+F73+M74+N74+O74)/(M73+N73+O73+D74+E74+F74),
IF(AND(B68=B73,C68=C73,B68=K75,C68=L75),
(D73+E73+F73+M75+N75+O75)/(M73+N73+O73+D75+E75+F75),
IF(AND(B68=K73,C68=L73,B68=K74,C68=L74),
(M73+N73+O73+M74+N74+O74)/(D73+E73+F73+D74+E74+F74),
IF(AND(B68=K73,C68=L73,B68=K75,C68=L75),
(M73+N73+O73+M75+N75+O75)/(D73+E73+F73+D75+E75+F75)))))))</f>
        <v/>
      </c>
      <c r="L68" s="33"/>
      <c r="M68" s="18"/>
      <c r="N68" s="18"/>
      <c r="O68" s="18"/>
      <c r="P68" s="18"/>
      <c r="Q68" s="18"/>
      <c r="R68" s="18"/>
      <c r="S68" s="18"/>
      <c r="T68" s="18"/>
      <c r="U68" s="71"/>
    </row>
    <row r="69" customFormat="false" ht="24.75" hidden="false" customHeight="true" outlineLevel="0" collapsed="false">
      <c r="A69" s="21"/>
      <c r="B69" s="28"/>
      <c r="C69" s="29"/>
      <c r="D69" s="30"/>
      <c r="E69" s="30"/>
      <c r="F69" s="30"/>
      <c r="G69" s="30"/>
      <c r="H69" s="31" t="str">
        <f aca="false">IF(H75="","", 
IF(AND(B69=B74,C69=C74,B69=B75,C69=C75),H74+H75, 
IF(AND(B69=B73,C69=C73,B69=K74,C69=L74),H73+Q74, 
IF(AND(B69=B73,C69=C73,B69=K75,C69=L75),H73+Q75, 
IF(AND(B69=K73,C69=L73,B69=K74,C69=L74),Q73+Q74, 
IF(AND(B69=K73,C69=L73,B69=K75,C69=L75),Q73+Q75))))))</f>
        <v/>
      </c>
      <c r="I69" s="31"/>
      <c r="J69" s="31" t="str">
        <f aca="false">IF(I75="","", 
IF(AND(B69=B74,C69=C74,B69=B75,C69=C75),I74+I75, 
IF(AND(B69=B73,C69=C73,B69=K74,C69=L74),I73+R74, 
IF(AND(B69=B73,C69=C73,B69=K75,C69=L75),I73+R75, 
IF(AND(B69=K73,C69=L73,B69=K74,C69=L74),R73+R74, 
IF(AND(B69=K73,C69=L73,B69=K75,C69=L75),R73+R75))))))</f>
        <v/>
      </c>
      <c r="K69" s="32" t="str">
        <f aca="false">IF(I75="","", 
IF(AND(B69=B74,C69=C74,B69=B75,C69=C75), 
(D74+E74+F74+D75+E75+F75)/(M74+N74+O74+M75+N75+O75), 
IF(AND(B69=B73,C69=C73,B69=K74,C69=L74), 
(D73+E73+F73+M74+N74+O74)/(M73+N73+O73+D74+E74+F74), 
IF(AND(B69=B73,C69=C73,B69=K75,C69=L75), 
(D73+E73+F73+M75+N75+O75)/(M73+N73+O73+D75+E75+F75), 
IF(AND(B69=K73,C69=L73,B69=K74,C69=L74),
(M73+N73+O73+M74+N74+O74)/(D73+E73+F73+D74+E74+F74), 
IF(AND(B69=K73,C69=L73,B69=K75,C69=L75), 
(M73+N73+O73+M75+N75+O75)/(D73+E73+F73+D75+E75+F75)))))))</f>
        <v/>
      </c>
      <c r="L69" s="33"/>
      <c r="M69" s="18"/>
      <c r="N69" s="18"/>
      <c r="O69" s="18"/>
      <c r="P69" s="18"/>
      <c r="Q69" s="18"/>
      <c r="R69" s="18"/>
      <c r="S69" s="18"/>
      <c r="T69" s="18"/>
      <c r="U69" s="71"/>
    </row>
    <row r="70" customFormat="false" ht="24.75" hidden="false" customHeight="true" outlineLevel="0" collapsed="false">
      <c r="A70" s="21"/>
      <c r="B70" s="35"/>
      <c r="C70" s="36"/>
      <c r="D70" s="30"/>
      <c r="E70" s="30"/>
      <c r="F70" s="30"/>
      <c r="G70" s="30"/>
      <c r="H70" s="31" t="str">
        <f aca="false">IF(H75="","", 
IF(AND(B70=B74,C70=C74,B70=B75,C70=C75),H74+H75, 
IF(AND(B70=B73,C70=C73,B70=K74,C70=L74),H73+Q74, 
IF(AND(B70=B73,C70=C73,B70=K75,C70=L75),H73+Q75, 
IF(AND(B70=K73,C70=L73,B70=K74,C70=L74),Q73+Q74, 
IF(AND(B69=K73,C70=L73,B70=K75,C70=L75),Q73+Q75))))))</f>
        <v/>
      </c>
      <c r="I70" s="31"/>
      <c r="J70" s="31" t="str">
        <f aca="false">IF(I75="","",
IF(AND(B70=B74,C70=C74,B70=B75,C70=C75),I74+I75,
IF(AND(B70=B73,C70=C73,B70=K74,C70=L74),I73+R74,
IF(AND(B70=B73,C70=C73,B70=K75,C70=L75),I73+R75,
IF(AND(B70=K73,C70=L73,B70=K74,C70=L74),R73+R74,
IF(AND(B70=K73,C70=L73,B70=K75,C70=L75),R73+R75))))))</f>
        <v/>
      </c>
      <c r="K70" s="32" t="str">
        <f aca="false">IF(I75="","",  
IF(AND(B70=B74,C70=C74,B70=B75,C70=C75),  
(D74+E74+F74+D75+E75+F75)/(M74+N74+O74+M75+N75+O75),  
IF(AND(B70=B73,C70=C73,B70=K74,C70=L74),  
(D73+E73+F73+M74+N74+O74)/(M73+N73+O73+D74+E74+F74),  
IF(AND(B70=B73,C70=C73,B70=K75,C70=L75),  
(D73+E73+F73+M75+N75+O75)/(M73+N73+O73+D75+E75+F75),  
IF(AND(B70=K73,C70=L73,B70=K74,C70=L74), 
(M73+N73+O73+M74+N74+O74)/(D73+E73+F73+D74+E74+F74),  
IF(AND(B70=K73,C70=L73,B70=K75,C70=L75),  
(M73+N73+O73+M75+N75+O75)/(D73+E73+F73+D75+E75+F75)))))))</f>
        <v/>
      </c>
      <c r="L70" s="33"/>
      <c r="M70" s="1"/>
      <c r="N70" s="1"/>
      <c r="O70" s="18"/>
      <c r="P70" s="18"/>
      <c r="Q70" s="1"/>
      <c r="R70" s="1"/>
      <c r="S70" s="1"/>
      <c r="T70" s="18"/>
      <c r="U70" s="71"/>
    </row>
    <row r="71" customFormat="false" ht="9.75" hidden="false" customHeight="true" outlineLevel="0" collapsed="false">
      <c r="A71" s="2"/>
      <c r="B71" s="37"/>
      <c r="C71" s="37"/>
      <c r="D71" s="38"/>
      <c r="E71" s="38"/>
      <c r="F71" s="38"/>
      <c r="G71" s="37"/>
      <c r="H71" s="37"/>
      <c r="I71" s="37"/>
      <c r="J71" s="38"/>
      <c r="K71" s="38"/>
      <c r="L71" s="39"/>
      <c r="M71" s="39"/>
      <c r="N71" s="39"/>
      <c r="O71" s="40"/>
      <c r="P71" s="40"/>
      <c r="Q71" s="40"/>
      <c r="R71" s="40"/>
      <c r="S71" s="40"/>
      <c r="T71" s="1"/>
      <c r="U71" s="71"/>
    </row>
    <row r="72" customFormat="false" ht="30" hidden="false" customHeight="true" outlineLevel="0" collapsed="false">
      <c r="A72" s="41"/>
      <c r="B72" s="42" t="s">
        <v>14</v>
      </c>
      <c r="C72" s="42"/>
      <c r="D72" s="43" t="s">
        <v>15</v>
      </c>
      <c r="E72" s="43" t="s">
        <v>16</v>
      </c>
      <c r="F72" s="43" t="s">
        <v>17</v>
      </c>
      <c r="G72" s="43" t="s">
        <v>18</v>
      </c>
      <c r="H72" s="43" t="s">
        <v>19</v>
      </c>
      <c r="I72" s="43" t="s">
        <v>12</v>
      </c>
      <c r="J72" s="44" t="s">
        <v>20</v>
      </c>
      <c r="K72" s="45" t="s">
        <v>21</v>
      </c>
      <c r="L72" s="45"/>
      <c r="M72" s="46" t="s">
        <v>15</v>
      </c>
      <c r="N72" s="46" t="s">
        <v>16</v>
      </c>
      <c r="O72" s="46" t="s">
        <v>17</v>
      </c>
      <c r="P72" s="46" t="s">
        <v>18</v>
      </c>
      <c r="Q72" s="46" t="s">
        <v>19</v>
      </c>
      <c r="R72" s="46" t="s">
        <v>12</v>
      </c>
      <c r="S72" s="47" t="s">
        <v>22</v>
      </c>
      <c r="T72" s="33"/>
      <c r="U72" s="71"/>
    </row>
    <row r="73" customFormat="false" ht="24.75" hidden="false" customHeight="true" outlineLevel="0" collapsed="false">
      <c r="A73" s="21"/>
      <c r="B73" s="48" t="str">
        <f aca="false">IF(OR(B68="",B69="",B70="",D68="",D69="",D70=""),"",
IF(OR(AND(D68=D70,D68&lt;&gt;D69),AND(D68=D69,D68&lt;&gt;D70)),B68,B69))</f>
        <v/>
      </c>
      <c r="C73" s="49" t="str">
        <f aca="false">IF(OR(B68="",B69="",B70="",D68="",D69="",D70=""),"", IF(OR(AND(D68=D70,D68&lt;&gt;D69),AND(D68=D69,D68&lt;&gt;D70)),C68,C69))</f>
        <v/>
      </c>
      <c r="D73" s="30"/>
      <c r="E73" s="50"/>
      <c r="F73" s="50"/>
      <c r="G73" s="51" t="str">
        <f aca="false">IF(OR(I73="",R73=""),"",IF(I73&gt;R73,"G","P"))</f>
        <v/>
      </c>
      <c r="H73" s="52" t="str">
        <f aca="false">IF(G73="","",IF(G73="G",3,1))</f>
        <v/>
      </c>
      <c r="I73" s="31" t="str">
        <f aca="false">IF(OR(D73="",M73=""),"",
IF(AND(D73&gt;M73,E73&gt;N73),3,
IF(OR(AND(D73&gt;M73,F73&gt;O73),AND(E73&gt;N73,F73&gt;O73)),2,
IF(OR(D73&gt;M73,E73&gt;N73,F73&gt;O73),1,0))))</f>
        <v/>
      </c>
      <c r="J73" s="53" t="str">
        <f aca="false">IF(AND(ISNUMBER(D73), ISNUMBER(M73)),(D73 + E73 + F73) / (M73 + N73 + O73),"")</f>
        <v/>
      </c>
      <c r="K73" s="54" t="str">
        <f aca="false">IF(OR(B68="",B69="",B70="",D68="",D69="",D70=""),"",
IF(AND(D68=D69,D68&lt;&gt;D70),B69,B70))</f>
        <v/>
      </c>
      <c r="L73" s="55" t="str">
        <f aca="false">IF(OR(B68="",B69="",B70="",D68="",D69="",D70=""),"", IF(AND(D68=D69,D68&lt;&gt;D70),C69,C70))</f>
        <v/>
      </c>
      <c r="M73" s="30"/>
      <c r="N73" s="30"/>
      <c r="O73" s="30"/>
      <c r="P73" s="56" t="str">
        <f aca="false">IF(OR(I73="",R73=""),"",IF(R73&gt;I73,"G","P"))</f>
        <v/>
      </c>
      <c r="Q73" s="57" t="str">
        <f aca="false">IF(P73="","",IF(P73="G",3,1))</f>
        <v/>
      </c>
      <c r="R73" s="57" t="str">
        <f aca="false">IF(OR(D73="",M73=""),"",
IF(AND(M73&gt;D73,N73&gt;E73),3,
IF(OR(AND(M73&gt;D73,O73&gt;F73),AND(N73&gt;E73,O73&gt;F73)),2,
IF(OR(M73&gt;D73,N73&gt;E73,O73&gt;F73),1,0))))</f>
        <v/>
      </c>
      <c r="S73" s="32" t="str">
        <f aca="false">IF(AND(ISNUMBER(M73), ISNUMBER(D73)),(M73 + N73 + O73) / (D73 + E73 + F73),"")</f>
        <v/>
      </c>
      <c r="T73" s="33"/>
      <c r="U73" s="71"/>
    </row>
    <row r="74" customFormat="false" ht="24.75" hidden="false" customHeight="true" outlineLevel="0" collapsed="false">
      <c r="A74" s="21"/>
      <c r="B74" s="48" t="str">
        <f aca="false">IF(OR(B73="",C73="",K73="",L73=""),"",
IF(AND(B73=B68,C73=C68,K73=B70,L73=C70),B69,
IF(AND(B73=B68,C73=C68,K73=B69,L73=C69),B70,B68)))</f>
        <v/>
      </c>
      <c r="C74" s="49" t="str">
        <f aca="false">IF(OR(B73="",C73="",K73="",L73=""),"", 
IF(AND(B73=B68,C73=C68,K73=B70,L73=C70),C69,
 IF(AND(B73=B68,C73=C68,K73=B69,L73=C69),C70,C68)))</f>
        <v/>
      </c>
      <c r="D74" s="30"/>
      <c r="E74" s="50"/>
      <c r="F74" s="30"/>
      <c r="G74" s="51" t="str">
        <f aca="false">IF(OR(I74="",R74=""),"",IF(I74&gt;R74,"G","P"))</f>
        <v/>
      </c>
      <c r="H74" s="52" t="str">
        <f aca="false">IF(G74="","",IF(G74="G",3,1))</f>
        <v/>
      </c>
      <c r="I74" s="31" t="str">
        <f aca="false">IF(OR(D74="",M74=""),"",
IF(AND(D74&gt;M74,E74&gt;N74),3,
IF(OR(AND(D74&gt;M74,F74&gt;O74),AND(E74&gt;N74,F74&gt;O74)),2,
IF(OR(D74&gt;M74,E74&gt;N74,F74&gt;O74),1,0))))</f>
        <v/>
      </c>
      <c r="J74" s="53" t="str">
        <f aca="false">IF(AND(ISNUMBER(D74), ISNUMBER(M74)),(D74 + E74 + F74) / (M74 + N74 + O74),"")</f>
        <v/>
      </c>
      <c r="K74" s="54" t="str">
        <f aca="false">IF(P73="","",IF(P73="G",B73,K73))</f>
        <v/>
      </c>
      <c r="L74" s="55" t="str">
        <f aca="false">IF(P73="","",IF(P73="G",C73,L73))</f>
        <v/>
      </c>
      <c r="M74" s="30"/>
      <c r="N74" s="30"/>
      <c r="O74" s="30"/>
      <c r="P74" s="56" t="str">
        <f aca="false">IF(OR(I74="",R74=""),"",IF(R74&gt;I74,"G","P"))</f>
        <v/>
      </c>
      <c r="Q74" s="57" t="str">
        <f aca="false">IF(P74="","",IF(P74="G",3,1))</f>
        <v/>
      </c>
      <c r="R74" s="57" t="str">
        <f aca="false">IF(OR(D74="",M74=""),"",
IF(AND(M74&gt;D74,N74&gt;E74),3,
IF(OR(AND(M74&gt;D74,O74&gt;F74),AND(N74&gt;E74,O74&gt;F74)),2,
IF(OR(M74&gt;D74,N74&gt;E74,O74&gt;F74),1,0))))</f>
        <v/>
      </c>
      <c r="S74" s="32" t="str">
        <f aca="false">IF(AND(ISNUMBER(M74), ISNUMBER(D74)),(M74 + N74 + O74) / (D74 + E74 + F74),"")</f>
        <v/>
      </c>
      <c r="T74" s="58"/>
      <c r="U74" s="71"/>
    </row>
    <row r="75" customFormat="false" ht="24.75" hidden="false" customHeight="true" outlineLevel="0" collapsed="false">
      <c r="A75" s="21"/>
      <c r="B75" s="59" t="str">
        <f aca="false">IF(OR(B73="",C73="",K73="",L73=""),"", 
IF(AND(B73=B68,C73=C68,K73=B70,L73=C70),B69, 
IF(AND(B73=B68,C73=C68,K73=B69,L73=C69),B70,B68)))</f>
        <v/>
      </c>
      <c r="C75" s="60" t="str">
        <f aca="false">IF(OR(B73="",C73="",K73="",L73=""),"",  
IF(AND(B73=B68,C73=C68,K73=B70,L73=C70),C69, 
IF(AND(B73=B68,C73=C68,K73=B69,L73=C69),C70,C68)))</f>
        <v/>
      </c>
      <c r="D75" s="30"/>
      <c r="E75" s="30"/>
      <c r="F75" s="30"/>
      <c r="G75" s="51" t="str">
        <f aca="false">IF(OR(I75="",R75=""),"",IF(I75&gt;R75,"G","P"))</f>
        <v/>
      </c>
      <c r="H75" s="52" t="str">
        <f aca="false">IF(G75="","",IF(G75="G",3,1))</f>
        <v/>
      </c>
      <c r="I75" s="31" t="str">
        <f aca="false">IF(OR(D75="",M75=""),"",
IF(AND(D75&gt;M75,E75&gt;N75),3,
IF(OR(AND(D75&gt;M75,F75&gt;O75),AND(E75&gt;N75,F75&gt;O75)),2,
IF(OR(D75&gt;M75,E75&gt;N75,F75&gt;O75),1,0))))</f>
        <v/>
      </c>
      <c r="J75" s="53" t="str">
        <f aca="false">IF(AND(ISNUMBER(D75), ISNUMBER(M75)),(D75 + E75 + F75) / (M75 + N75 + O75),"")</f>
        <v/>
      </c>
      <c r="K75" s="54" t="str">
        <f aca="false">IF(P73="","",IF(P73="G",K73,B73))</f>
        <v/>
      </c>
      <c r="L75" s="55" t="str">
        <f aca="false">IF(P73="","",IF(P73="G",L73,C73))</f>
        <v/>
      </c>
      <c r="M75" s="30"/>
      <c r="N75" s="30"/>
      <c r="O75" s="30"/>
      <c r="P75" s="56" t="str">
        <f aca="false">IF(OR(I75="",R75=""),"",IF(R75&gt;I75,"G","P"))</f>
        <v/>
      </c>
      <c r="Q75" s="57" t="str">
        <f aca="false">IF(P75="","",IF(P75="G",3,1))</f>
        <v/>
      </c>
      <c r="R75" s="57" t="str">
        <f aca="false">IF(OR(D75="",M75=""),"",
IF(AND(M75&gt;D75,N75&gt;E75),3,
IF(OR(AND(M75&gt;D75,O75&gt;F75),AND(N75&gt;E75,O75&gt;F75)),2,
IF(OR(M75&gt;D75,N75&gt;E75,O75&gt;F75),1,0))))</f>
        <v/>
      </c>
      <c r="S75" s="32" t="str">
        <f aca="false">IF(AND(ISNUMBER(M75), ISNUMBER(D75)),(M75 + N75 + O75) / (D75 + E75 + F75),"")</f>
        <v/>
      </c>
      <c r="T75" s="61"/>
      <c r="U75" s="71"/>
    </row>
    <row r="76" customFormat="false" ht="19.7" hidden="false" customHeight="false" outlineLevel="0" collapsed="false">
      <c r="A76" s="2"/>
      <c r="B76" s="63"/>
      <c r="C76" s="64"/>
      <c r="D76" s="65"/>
      <c r="E76" s="65"/>
      <c r="F76" s="65"/>
      <c r="G76" s="66"/>
      <c r="H76" s="66"/>
      <c r="I76" s="67"/>
      <c r="J76" s="67"/>
      <c r="K76" s="67"/>
      <c r="L76" s="67"/>
      <c r="M76" s="67"/>
      <c r="N76" s="67"/>
      <c r="O76" s="68"/>
      <c r="P76" s="68"/>
      <c r="Q76" s="68"/>
      <c r="R76" s="68"/>
      <c r="S76" s="68"/>
      <c r="T76" s="2"/>
      <c r="U76" s="71"/>
    </row>
    <row r="77" customFormat="false" ht="12.75" hidden="false" customHeight="false" outlineLevel="0" collapsed="false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9"/>
      <c r="T77" s="89"/>
    </row>
  </sheetData>
  <sheetProtection sheet="true" objects="true" scenarios="true" selectLockedCells="true"/>
  <mergeCells count="75">
    <mergeCell ref="C2:D2"/>
    <mergeCell ref="E2:F2"/>
    <mergeCell ref="G2:H2"/>
    <mergeCell ref="I2:K3"/>
    <mergeCell ref="M2:O2"/>
    <mergeCell ref="C3:D3"/>
    <mergeCell ref="E3:F3"/>
    <mergeCell ref="G3:H3"/>
    <mergeCell ref="M3:O3"/>
    <mergeCell ref="B5:S5"/>
    <mergeCell ref="D7:G7"/>
    <mergeCell ref="H7:I7"/>
    <mergeCell ref="D8:G8"/>
    <mergeCell ref="H8:I8"/>
    <mergeCell ref="D9:G9"/>
    <mergeCell ref="H9:I9"/>
    <mergeCell ref="D10:G10"/>
    <mergeCell ref="H10:I10"/>
    <mergeCell ref="B12:C12"/>
    <mergeCell ref="K12:L12"/>
    <mergeCell ref="B17:S17"/>
    <mergeCell ref="D19:G19"/>
    <mergeCell ref="H19:I19"/>
    <mergeCell ref="D20:G20"/>
    <mergeCell ref="H20:I20"/>
    <mergeCell ref="D21:G21"/>
    <mergeCell ref="H21:I21"/>
    <mergeCell ref="D22:G22"/>
    <mergeCell ref="H22:I22"/>
    <mergeCell ref="B24:C24"/>
    <mergeCell ref="K24:L24"/>
    <mergeCell ref="B29:S29"/>
    <mergeCell ref="D31:G31"/>
    <mergeCell ref="H31:I31"/>
    <mergeCell ref="D32:G32"/>
    <mergeCell ref="H32:I32"/>
    <mergeCell ref="D33:G33"/>
    <mergeCell ref="H33:I33"/>
    <mergeCell ref="D34:G34"/>
    <mergeCell ref="H34:I34"/>
    <mergeCell ref="B36:C36"/>
    <mergeCell ref="K36:L36"/>
    <mergeCell ref="B41:S41"/>
    <mergeCell ref="D43:G43"/>
    <mergeCell ref="H43:I43"/>
    <mergeCell ref="D44:G44"/>
    <mergeCell ref="H44:I44"/>
    <mergeCell ref="D45:G45"/>
    <mergeCell ref="H45:I45"/>
    <mergeCell ref="D46:G46"/>
    <mergeCell ref="H46:I46"/>
    <mergeCell ref="B48:C48"/>
    <mergeCell ref="K48:L48"/>
    <mergeCell ref="B53:S53"/>
    <mergeCell ref="D55:G55"/>
    <mergeCell ref="H55:I55"/>
    <mergeCell ref="D56:G56"/>
    <mergeCell ref="H56:I56"/>
    <mergeCell ref="D57:G57"/>
    <mergeCell ref="H57:I57"/>
    <mergeCell ref="D58:G58"/>
    <mergeCell ref="H58:I58"/>
    <mergeCell ref="B60:C60"/>
    <mergeCell ref="K60:L60"/>
    <mergeCell ref="B65:S65"/>
    <mergeCell ref="D67:G67"/>
    <mergeCell ref="H67:I67"/>
    <mergeCell ref="D68:G68"/>
    <mergeCell ref="H68:I68"/>
    <mergeCell ref="D69:G69"/>
    <mergeCell ref="H69:I69"/>
    <mergeCell ref="D70:G70"/>
    <mergeCell ref="H70:I70"/>
    <mergeCell ref="B72:C72"/>
    <mergeCell ref="K72:L72"/>
  </mergeCells>
  <conditionalFormatting sqref="G25:G27 P25:P27">
    <cfRule type="cellIs" priority="2" operator="equal" aboveAverage="0" equalAverage="0" bottom="0" percent="0" rank="0" text="" dxfId="2">
      <formula>"P"</formula>
    </cfRule>
    <cfRule type="cellIs" priority="3" operator="equal" aboveAverage="0" equalAverage="0" bottom="0" percent="0" rank="0" text="" dxfId="3">
      <formula>"G"</formula>
    </cfRule>
  </conditionalFormatting>
  <conditionalFormatting sqref="G13:G15 P13:P15 G37:G39 P37:P39 G49:G51 P49:P51 G61:G63 P61:P63 G73:G75 P73:P75">
    <cfRule type="cellIs" priority="4" operator="equal" aboveAverage="0" equalAverage="0" bottom="0" percent="0" rank="0" text="" dxfId="0">
      <formula>"P"</formula>
    </cfRule>
    <cfRule type="cellIs" priority="5" operator="equal" aboveAverage="0" equalAverage="0" bottom="0" percent="0" rank="0" text="" dxfId="1">
      <formula>"G"</formula>
    </cfRule>
  </conditionalFormatting>
  <dataValidations count="5">
    <dataValidation allowBlank="true" errorStyle="stop" operator="equal" showDropDown="false" showErrorMessage="true" showInputMessage="true" sqref="C2:D2 D20:F22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Menus!$D$2:$D$11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Menus!$D$2:$D$6</formula1>
      <formula2>0</formula2>
    </dataValidation>
    <dataValidation allowBlank="true" errorStyle="stop" operator="equal" showDropDown="false" showErrorMessage="true" showInputMessage="true" sqref="D8:F10 D32:F34 D44:F46 D56:F58 D68:F70" type="list">
      <formula1>Menus!$H$2:$H$10</formula1>
      <formula2>0</formula2>
    </dataValidation>
  </dataValidations>
  <printOptions headings="false" gridLines="false" gridLinesSet="true" horizontalCentered="true" verticalCentered="false"/>
  <pageMargins left="0.236111111111111" right="0.157638888888889" top="0.157638888888889" bottom="0.157638888888889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64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2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29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6.57"/>
    <col collapsed="false" customWidth="true" hidden="false" outlineLevel="0" max="9" min="7" style="1" width="8.71"/>
    <col collapsed="false" customWidth="true" hidden="false" outlineLevel="0" max="10" min="10" style="1" width="10.14"/>
    <col collapsed="false" customWidth="true" hidden="false" outlineLevel="0" max="11" min="11" style="1" width="25.71"/>
    <col collapsed="false" customWidth="true" hidden="false" outlineLevel="0" max="12" min="12" style="1" width="20.71"/>
    <col collapsed="false" customWidth="true" hidden="false" outlineLevel="0" max="15" min="13" style="1" width="6.57"/>
    <col collapsed="false" customWidth="true" hidden="false" outlineLevel="0" max="18" min="16" style="1" width="8.71"/>
    <col collapsed="false" customWidth="true" hidden="false" outlineLevel="0" max="19" min="19" style="1" width="10.14"/>
    <col collapsed="false" customWidth="true" hidden="false" outlineLevel="0" max="20" min="20" style="1" width="2.29"/>
    <col collapsed="false" customWidth="false" hidden="false" outlineLevel="0" max="16384" min="21" style="1" width="11.43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3"/>
    </row>
    <row r="2" customFormat="false" ht="36" hidden="false" customHeight="true" outlineLevel="0" collapsed="false">
      <c r="B2" s="4" t="s">
        <v>0</v>
      </c>
      <c r="C2" s="5"/>
      <c r="D2" s="5"/>
      <c r="E2" s="6" t="s">
        <v>1</v>
      </c>
      <c r="F2" s="6"/>
      <c r="G2" s="5"/>
      <c r="H2" s="5"/>
      <c r="I2" s="7" t="s">
        <v>2</v>
      </c>
      <c r="J2" s="7"/>
      <c r="K2" s="7"/>
      <c r="L2" s="4" t="s">
        <v>3</v>
      </c>
      <c r="M2" s="8" t="str">
        <f aca="false">IF($C$3="","",VLOOKUP($C$3,Menus!D2:F11,2,FALSE()))</f>
        <v/>
      </c>
      <c r="N2" s="8"/>
      <c r="O2" s="8"/>
      <c r="U2" s="3"/>
    </row>
    <row r="3" customFormat="false" ht="36" hidden="false" customHeight="true" outlineLevel="0" collapsed="false">
      <c r="B3" s="9" t="s">
        <v>4</v>
      </c>
      <c r="C3" s="10"/>
      <c r="D3" s="10"/>
      <c r="E3" s="11" t="s">
        <v>5</v>
      </c>
      <c r="F3" s="11"/>
      <c r="G3" s="5"/>
      <c r="H3" s="5"/>
      <c r="I3" s="7"/>
      <c r="J3" s="7"/>
      <c r="K3" s="7"/>
      <c r="L3" s="4" t="s">
        <v>6</v>
      </c>
      <c r="M3" s="8" t="str">
        <f aca="false">IF($C$3="","",VLOOKUP($C$3,Menus!D2:F11,3,FALSE()))</f>
        <v/>
      </c>
      <c r="N3" s="8"/>
      <c r="O3" s="8"/>
      <c r="U3" s="3"/>
    </row>
    <row r="4" customFormat="false" ht="12" hidden="false" customHeight="true" outlineLevel="0" collapsed="false">
      <c r="B4" s="12"/>
      <c r="C4" s="13"/>
      <c r="D4" s="14"/>
      <c r="E4" s="14"/>
      <c r="F4" s="14"/>
      <c r="G4" s="15"/>
      <c r="H4" s="15"/>
      <c r="I4" s="16"/>
      <c r="J4" s="16"/>
      <c r="K4" s="16"/>
      <c r="L4" s="16"/>
      <c r="M4" s="16"/>
      <c r="N4" s="16"/>
      <c r="U4" s="3"/>
    </row>
    <row r="5" customFormat="false" ht="24.75" hidden="false" customHeight="true" outlineLevel="0" collapsed="false">
      <c r="B5" s="90" t="s">
        <v>7</v>
      </c>
      <c r="C5" s="90"/>
      <c r="D5" s="90"/>
      <c r="E5" s="90"/>
      <c r="F5" s="90"/>
      <c r="G5" s="90"/>
      <c r="H5" s="90"/>
      <c r="I5" s="90"/>
      <c r="J5" s="90"/>
      <c r="K5" s="90" t="s">
        <v>23</v>
      </c>
      <c r="L5" s="90"/>
      <c r="M5" s="90"/>
      <c r="N5" s="90"/>
      <c r="O5" s="90"/>
      <c r="P5" s="90"/>
      <c r="Q5" s="90"/>
      <c r="R5" s="90"/>
      <c r="S5" s="90"/>
      <c r="U5" s="3"/>
    </row>
    <row r="6" customFormat="false" ht="9.75" hidden="false" customHeight="true" outlineLevel="0" collapsed="false"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U6" s="3"/>
    </row>
    <row r="7" s="26" customFormat="true" ht="27.75" hidden="false" customHeight="true" outlineLevel="0" collapsed="false">
      <c r="A7" s="92"/>
      <c r="B7" s="22" t="s">
        <v>8</v>
      </c>
      <c r="C7" s="22" t="s">
        <v>9</v>
      </c>
      <c r="D7" s="22" t="s">
        <v>10</v>
      </c>
      <c r="E7" s="22"/>
      <c r="F7" s="22"/>
      <c r="G7" s="23" t="s">
        <v>11</v>
      </c>
      <c r="H7" s="93" t="s">
        <v>12</v>
      </c>
      <c r="I7" s="93" t="s">
        <v>13</v>
      </c>
      <c r="J7" s="93"/>
      <c r="K7" s="94" t="s">
        <v>8</v>
      </c>
      <c r="L7" s="22" t="s">
        <v>9</v>
      </c>
      <c r="M7" s="22" t="s">
        <v>10</v>
      </c>
      <c r="N7" s="22"/>
      <c r="O7" s="22"/>
      <c r="P7" s="23" t="s">
        <v>11</v>
      </c>
      <c r="Q7" s="93" t="s">
        <v>12</v>
      </c>
      <c r="R7" s="23" t="s">
        <v>13</v>
      </c>
      <c r="S7" s="23"/>
      <c r="T7" s="58"/>
      <c r="U7" s="27"/>
      <c r="XFD7" s="1"/>
    </row>
    <row r="8" s="18" customFormat="true" ht="22.5" hidden="false" customHeight="true" outlineLevel="0" collapsed="false">
      <c r="A8" s="21"/>
      <c r="B8" s="95"/>
      <c r="C8" s="95"/>
      <c r="D8" s="30"/>
      <c r="E8" s="30"/>
      <c r="F8" s="30"/>
      <c r="G8" s="8" t="str">
        <f aca="false">IF(H17="","",H15+H17)</f>
        <v/>
      </c>
      <c r="H8" s="96" t="str">
        <f aca="false">IF(I17="","",I15+I17)</f>
        <v/>
      </c>
      <c r="I8" s="53" t="str">
        <f aca="false">IF(J17="", "", (D15+E15+F15+D17+E17+F17)/(M15+N15+O15+M17+N17+O17))</f>
        <v/>
      </c>
      <c r="J8" s="53"/>
      <c r="K8" s="97"/>
      <c r="L8" s="95"/>
      <c r="M8" s="30"/>
      <c r="N8" s="30"/>
      <c r="O8" s="30"/>
      <c r="P8" s="98" t="str">
        <f aca="false">IF(Q17="","",IF(K16=K8, H14+Q16, H14+Q17))</f>
        <v/>
      </c>
      <c r="Q8" s="98" t="str">
        <f aca="false">IF(R17="","",IF(K16=K8, R13+R16, R13+R17))</f>
        <v/>
      </c>
      <c r="R8" s="32" t="str">
        <f aca="false">IF(Q17="","",IF(K16=K8, (D14+E14+F14+M16+N16+O16)/(M14+N14+O14+D16+E16+F16), (D14+E14+F14+M17+N17+O17)/(M14+N14+O14+D17+E17+F17)))</f>
        <v/>
      </c>
      <c r="S8" s="32"/>
      <c r="T8" s="61"/>
      <c r="U8" s="34"/>
      <c r="XFD8" s="1"/>
    </row>
    <row r="9" s="18" customFormat="true" ht="22.5" hidden="false" customHeight="true" outlineLevel="0" collapsed="false">
      <c r="A9" s="21"/>
      <c r="B9" s="95"/>
      <c r="C9" s="95"/>
      <c r="D9" s="30"/>
      <c r="E9" s="30"/>
      <c r="F9" s="30"/>
      <c r="G9" s="8" t="str">
        <f aca="false">IF(H16="","",IF(K15=B9, H13+Q15, H13+H16))</f>
        <v/>
      </c>
      <c r="H9" s="8" t="str">
        <f aca="false">IF(K16="","",IF(K15=B9, I13+R15, I13+I16))</f>
        <v/>
      </c>
      <c r="I9" s="53" t="str">
        <f aca="false">IF(J16="","",IF(K15=B9,
(D13+E13+F13+M15+N15+O15)/(M13+N13+O13+D15+E15+F15),
(D13+E13+F13+D16+E16+F16)/(M13+N13+O13+M16+N16+O16)))</f>
        <v/>
      </c>
      <c r="J9" s="53"/>
      <c r="K9" s="99"/>
      <c r="L9" s="95"/>
      <c r="M9" s="30"/>
      <c r="N9" s="30"/>
      <c r="O9" s="30"/>
      <c r="P9" s="98" t="str">
        <f aca="false">IF(Q17="","",IF(K16=K9, Q14+Q16, Q14+Q17))</f>
        <v/>
      </c>
      <c r="Q9" s="98" t="str">
        <f aca="false">IF(R17="","",IF(K16=K9, R14+R16, R14+R17))</f>
        <v/>
      </c>
      <c r="R9" s="32" t="str">
        <f aca="false">IF(Q17="","",IF(K16=K9, (M14+N14+O14+M16+N16+O16)/(D14+E14+F14+D16+E16+F16), (M14+N14+O14+M17+N17+O17)/(D14+E14+F14+D17+E17+F17)))</f>
        <v/>
      </c>
      <c r="S9" s="32"/>
      <c r="T9" s="61"/>
      <c r="U9" s="34"/>
      <c r="XFD9" s="1"/>
    </row>
    <row r="10" s="18" customFormat="true" ht="22.5" hidden="false" customHeight="true" outlineLevel="0" collapsed="false">
      <c r="A10" s="21"/>
      <c r="B10" s="95"/>
      <c r="C10" s="95"/>
      <c r="D10" s="30"/>
      <c r="E10" s="30"/>
      <c r="F10" s="30"/>
      <c r="G10" s="8" t="str">
        <f aca="false">IF(H16="","",IF(K15=B10, Q13+Q15, Q13+H16))</f>
        <v/>
      </c>
      <c r="H10" s="8" t="str">
        <f aca="false">IF(I16="","",IF(K15=B10, R13+R15, R13+I16))</f>
        <v/>
      </c>
      <c r="I10" s="100" t="str">
        <f aca="false">IF(J17="","",IF(K15=B10,
(M13+N13+O13+M15+N15+O15)/(D13+E13+F13+D15+E15+F15),
(M13+N13+O13+D16+E16+F16)/(D13+E13+F13+M16+N16+O16)))</f>
        <v/>
      </c>
      <c r="J10" s="100"/>
      <c r="K10" s="101"/>
      <c r="L10" s="102"/>
      <c r="M10" s="102"/>
      <c r="N10" s="102"/>
      <c r="O10" s="102"/>
      <c r="P10" s="103"/>
      <c r="Q10" s="103"/>
      <c r="R10" s="103"/>
      <c r="S10" s="103"/>
      <c r="U10" s="34"/>
      <c r="XFD10" s="1"/>
    </row>
    <row r="11" customFormat="false" ht="9.75" hidden="false" customHeight="true" outlineLevel="0" collapsed="false">
      <c r="B11" s="37"/>
      <c r="C11" s="37"/>
      <c r="D11" s="38"/>
      <c r="E11" s="38"/>
      <c r="F11" s="38"/>
      <c r="G11" s="37"/>
      <c r="H11" s="37"/>
      <c r="I11" s="37"/>
      <c r="J11" s="37"/>
      <c r="K11" s="39"/>
      <c r="L11" s="39"/>
      <c r="M11" s="39"/>
      <c r="N11" s="39"/>
      <c r="O11" s="40"/>
      <c r="P11" s="40"/>
      <c r="Q11" s="40"/>
      <c r="R11" s="40"/>
      <c r="S11" s="40"/>
      <c r="U11" s="3"/>
    </row>
    <row r="12" customFormat="false" ht="30" hidden="false" customHeight="true" outlineLevel="0" collapsed="false">
      <c r="A12" s="41"/>
      <c r="B12" s="42" t="s">
        <v>14</v>
      </c>
      <c r="C12" s="42"/>
      <c r="D12" s="42" t="s">
        <v>15</v>
      </c>
      <c r="E12" s="42" t="s">
        <v>28</v>
      </c>
      <c r="F12" s="42" t="s">
        <v>17</v>
      </c>
      <c r="G12" s="43" t="s">
        <v>18</v>
      </c>
      <c r="H12" s="43" t="s">
        <v>19</v>
      </c>
      <c r="I12" s="104" t="s">
        <v>12</v>
      </c>
      <c r="J12" s="44" t="s">
        <v>20</v>
      </c>
      <c r="K12" s="45" t="s">
        <v>21</v>
      </c>
      <c r="L12" s="45"/>
      <c r="M12" s="47" t="s">
        <v>15</v>
      </c>
      <c r="N12" s="47" t="s">
        <v>16</v>
      </c>
      <c r="O12" s="47" t="s">
        <v>17</v>
      </c>
      <c r="P12" s="46" t="s">
        <v>18</v>
      </c>
      <c r="Q12" s="46" t="s">
        <v>19</v>
      </c>
      <c r="R12" s="46" t="s">
        <v>12</v>
      </c>
      <c r="S12" s="47" t="s">
        <v>20</v>
      </c>
      <c r="T12" s="33"/>
      <c r="U12" s="3"/>
    </row>
    <row r="13" s="18" customFormat="true" ht="24.75" hidden="false" customHeight="true" outlineLevel="0" collapsed="false">
      <c r="A13" s="21"/>
      <c r="B13" s="49" t="str">
        <f aca="false">IF(B9="","",B9)</f>
        <v/>
      </c>
      <c r="C13" s="49" t="str">
        <f aca="false">IF(C9="","",C9)</f>
        <v/>
      </c>
      <c r="D13" s="30"/>
      <c r="E13" s="30"/>
      <c r="F13" s="30"/>
      <c r="G13" s="51" t="str">
        <f aca="false">IF(OR(I13="",R13=""),"",IF(I13&gt;R13,"G","P"))</f>
        <v/>
      </c>
      <c r="H13" s="52" t="str">
        <f aca="false">IF(G13="","",IF(G13="G",3,1))</f>
        <v/>
      </c>
      <c r="I13" s="31" t="str">
        <f aca="false">IF(OR(D13="",M13=""),"",
IF(OR(AND(D13&gt;M13,E13&gt;N13),AND(D13&gt;M13,F13&gt;O13),AND(E13&gt;N13,F13&gt;O13)),2,
IF(OR(D13&gt;M13,E13&gt;N13,F13&gt;O13),1,0)))</f>
        <v/>
      </c>
      <c r="J13" s="53" t="str">
        <f aca="false">IF(AND(ISNUMBER(D13), ISNUMBER(M13)),(D13 + E13 + F13) / (M13 + N13 + O13),"")</f>
        <v/>
      </c>
      <c r="K13" s="54" t="str">
        <f aca="false">IF(B10="","",B10)</f>
        <v/>
      </c>
      <c r="L13" s="55" t="str">
        <f aca="false">IF(C10="","",C10)</f>
        <v/>
      </c>
      <c r="M13" s="30"/>
      <c r="N13" s="30"/>
      <c r="O13" s="30"/>
      <c r="P13" s="56" t="str">
        <f aca="false">IF(OR(I13="",R13=""),"",IF(R13&gt;I13,"G","P"))</f>
        <v/>
      </c>
      <c r="Q13" s="57" t="str">
        <f aca="false">IF(P13="","",IF(P13="G",3,1))</f>
        <v/>
      </c>
      <c r="R13" s="57" t="str">
        <f aca="false">IF(OR(D13="",M13=""),"",
IF(OR(AND(M13&gt;D13,N13&gt;E13),AND(M13&gt;D13,O13&gt;F13),AND(N13&gt;E13,O13&gt;F13)),2,
IF(OR(M13&gt;D13,N13&gt;E13,O13&gt;F13),1,0)))</f>
        <v/>
      </c>
      <c r="S13" s="32" t="str">
        <f aca="false">IF(AND(ISNUMBER(M13), ISNUMBER(D13)),(M13 + N13 + O13) / (D13 + E13 + F13),"")</f>
        <v/>
      </c>
      <c r="T13" s="61"/>
      <c r="U13" s="34"/>
      <c r="XFD13" s="1"/>
    </row>
    <row r="14" s="18" customFormat="true" ht="24.75" hidden="false" customHeight="true" outlineLevel="0" collapsed="false">
      <c r="A14" s="21"/>
      <c r="B14" s="49" t="str">
        <f aca="false">IF(K8="","",K8)</f>
        <v/>
      </c>
      <c r="C14" s="49" t="str">
        <f aca="false">IF(L8="","",L8)</f>
        <v/>
      </c>
      <c r="D14" s="30"/>
      <c r="E14" s="30"/>
      <c r="F14" s="30"/>
      <c r="G14" s="51" t="str">
        <f aca="false">IF(OR(I14="",R14=""),"",IF(I14&gt;R14,"G","P"))</f>
        <v/>
      </c>
      <c r="H14" s="52" t="str">
        <f aca="false">IF(G14="","",IF(G14="G",3,1))</f>
        <v/>
      </c>
      <c r="I14" s="31" t="str">
        <f aca="false">IF(OR(D14="",M14=""),"",
IF(OR(AND(D14&gt;M14,E14&gt;N14),AND(D14&gt;M14,F14&gt;O14),AND(E14&gt;N14,F14&gt;O14)),2,
IF(OR(D14&gt;M14,E14&gt;N14,F14&gt;O14),1,0)))</f>
        <v/>
      </c>
      <c r="J14" s="53" t="str">
        <f aca="false">IF(AND(ISNUMBER(D14), ISNUMBER(M14)),(D14 + E14 + F14) / (M14 + N14 + O14),"")</f>
        <v/>
      </c>
      <c r="K14" s="54" t="str">
        <f aca="false">IF(K9="","",K9)</f>
        <v/>
      </c>
      <c r="L14" s="55" t="str">
        <f aca="false">IF(L9="","",L9)</f>
        <v/>
      </c>
      <c r="M14" s="30"/>
      <c r="N14" s="30"/>
      <c r="O14" s="30"/>
      <c r="P14" s="56" t="str">
        <f aca="false">IF(OR(I14="",R14=""),"",IF(R14&gt;I14,"G","P"))</f>
        <v/>
      </c>
      <c r="Q14" s="57" t="str">
        <f aca="false">IF(P14="","",IF(P14="G",3,1))</f>
        <v/>
      </c>
      <c r="R14" s="57" t="str">
        <f aca="false">IF(OR(D14="",M14=""),"",
IF(OR(AND(M14&gt;D14,N14&gt;E14),AND(M14&gt;D14,O14&gt;F14),AND(N14&gt;E14,O14&gt;F14)),2,
IF(OR(M14&gt;D14,N14&gt;E14,O14&gt;F14),1,0)))</f>
        <v/>
      </c>
      <c r="S14" s="32" t="str">
        <f aca="false">IF(AND(ISNUMBER(M14), ISNUMBER(D14)),(M14 + N14 + O14) / (D14 + E14 + F14),"")</f>
        <v/>
      </c>
      <c r="T14" s="61"/>
      <c r="U14" s="34"/>
      <c r="XFD14" s="1"/>
    </row>
    <row r="15" s="18" customFormat="true" ht="24.75" hidden="false" customHeight="true" outlineLevel="0" collapsed="false">
      <c r="A15" s="21"/>
      <c r="B15" s="49" t="str">
        <f aca="false">IF(B8="","",B8)</f>
        <v/>
      </c>
      <c r="C15" s="49" t="str">
        <f aca="false">IF(C8="","",C8)</f>
        <v/>
      </c>
      <c r="D15" s="30"/>
      <c r="E15" s="30"/>
      <c r="F15" s="30"/>
      <c r="G15" s="51" t="str">
        <f aca="false">IF(OR(I15="",R15=""),"",IF(I15&gt;R15,"G","P"))</f>
        <v/>
      </c>
      <c r="H15" s="52" t="str">
        <f aca="false">IF(G15="","",IF(G15="G",3,1))</f>
        <v/>
      </c>
      <c r="I15" s="31" t="str">
        <f aca="false">IF(OR(D15="",M15=""),"",
IF(OR(AND(D15&gt;M15,E15&gt;N15),AND(D15&gt;M15,F15&gt;O15),AND(E15&gt;N15,F15&gt;O15)),2,
IF(OR(D15&gt;M15,E15&gt;N15,F15&gt;O15),1,0)))</f>
        <v/>
      </c>
      <c r="J15" s="53" t="str">
        <f aca="false">IF(AND(ISNUMBER(D15), ISNUMBER(M15)),(D15 + E15 + F15) / (M15 + N15 + O15),"")</f>
        <v/>
      </c>
      <c r="K15" s="54" t="str">
        <f aca="false">IF(G13="","",IF(G13="P",B13,K13))</f>
        <v/>
      </c>
      <c r="L15" s="55" t="str">
        <f aca="false">IF(G13="","",IF(G13="P",C13,L13))</f>
        <v/>
      </c>
      <c r="M15" s="30"/>
      <c r="N15" s="30"/>
      <c r="O15" s="30"/>
      <c r="P15" s="56" t="str">
        <f aca="false">IF(OR(I15="",R15=""),"",IF(R15&gt;I15,"G","P"))</f>
        <v/>
      </c>
      <c r="Q15" s="57" t="str">
        <f aca="false">IF(P15="","",IF(P15="G",3,1))</f>
        <v/>
      </c>
      <c r="R15" s="57" t="str">
        <f aca="false">IF(OR(D15="",M15=""),"",
IF(OR(AND(M15&gt;D15,N15&gt;E15),AND(M15&gt;D15,O15&gt;F15),AND(N15&gt;E15,O15&gt;F15)),2,
IF(OR(M15&gt;D15,N15&gt;E15,O15&gt;F15),1,0)))</f>
        <v/>
      </c>
      <c r="S15" s="32" t="str">
        <f aca="false">IF(AND(ISNUMBER(M15), ISNUMBER(D15)),(M15 + N15 + O15) / (D15 + E15 + F15),"")</f>
        <v/>
      </c>
      <c r="T15" s="61"/>
      <c r="U15" s="34"/>
      <c r="XFD15" s="1"/>
    </row>
    <row r="16" s="18" customFormat="true" ht="24.75" hidden="false" customHeight="true" outlineLevel="0" collapsed="false">
      <c r="A16" s="21"/>
      <c r="B16" s="49" t="str">
        <f aca="false">IF(P13="","",IF(K15=B9,B10,B9))</f>
        <v/>
      </c>
      <c r="C16" s="49" t="str">
        <f aca="false">IF(P13="","",IF(L15=C9,C10,C9))</f>
        <v/>
      </c>
      <c r="D16" s="30"/>
      <c r="E16" s="30"/>
      <c r="F16" s="30"/>
      <c r="G16" s="51" t="str">
        <f aca="false">IF(OR(I16="",R16=""),"",IF(I16&gt;R16,"G","P"))</f>
        <v/>
      </c>
      <c r="H16" s="52" t="str">
        <f aca="false">IF(G16="","",IF(G16="G",3,1))</f>
        <v/>
      </c>
      <c r="I16" s="31" t="str">
        <f aca="false">IF(OR(D16="",M16=""),"",
IF(OR(AND(D16&gt;M16,E16&gt;N16),AND(D16&gt;M16,F16&gt;O16),AND(E16&gt;N16,F16&gt;O16)),2,
IF(OR(D16&gt;M16,E16&gt;N16,F16&gt;O16),1,0)))</f>
        <v/>
      </c>
      <c r="J16" s="53" t="str">
        <f aca="false">IF(AND(ISNUMBER(D16), ISNUMBER(M16)),(D16 + E16 + F16) / (M16 + N16 + O16),"")</f>
        <v/>
      </c>
      <c r="K16" s="54" t="str">
        <f aca="false">IF(P14="","",IF(K17=K8,K9,K8))</f>
        <v/>
      </c>
      <c r="L16" s="55" t="str">
        <f aca="false">IF(P14="","",IF(L17=L8,L9,L8))</f>
        <v/>
      </c>
      <c r="M16" s="30"/>
      <c r="N16" s="30"/>
      <c r="O16" s="30"/>
      <c r="P16" s="56" t="str">
        <f aca="false">IF(OR(I16="",R16=""),"",IF(R16&gt;I16,"G","P"))</f>
        <v/>
      </c>
      <c r="Q16" s="57" t="str">
        <f aca="false">IF(P16="","",IF(P16="G",3,1))</f>
        <v/>
      </c>
      <c r="R16" s="57" t="str">
        <f aca="false">IF(OR(D16="",M16=""),"",
IF(OR(AND(M16&gt;D16,N16&gt;E16),AND(M16&gt;D16,O16&gt;F16),AND(N16&gt;E16,O16&gt;F16)),2,
IF(OR(M16&gt;D16,N16&gt;E16,O16&gt;F16),1,0)))</f>
        <v/>
      </c>
      <c r="S16" s="32" t="str">
        <f aca="false">IF(AND(ISNUMBER(M16), ISNUMBER(D16)),(M16 + N16 + O16) / (D16 + E16 + F16),"")</f>
        <v/>
      </c>
      <c r="T16" s="61"/>
      <c r="U16" s="34"/>
      <c r="XFD16" s="1"/>
    </row>
    <row r="17" s="18" customFormat="true" ht="24.75" hidden="false" customHeight="true" outlineLevel="0" collapsed="false">
      <c r="A17" s="21"/>
      <c r="B17" s="49" t="str">
        <f aca="false">IF(B8="","",B8)</f>
        <v/>
      </c>
      <c r="C17" s="49" t="str">
        <f aca="false">IF(C8="","",C8)</f>
        <v/>
      </c>
      <c r="D17" s="30"/>
      <c r="E17" s="30"/>
      <c r="F17" s="30"/>
      <c r="G17" s="51" t="str">
        <f aca="false">IF(OR(I17="",R17=""),"",IF(I17&gt;R17,"G","P"))</f>
        <v/>
      </c>
      <c r="H17" s="52" t="str">
        <f aca="false">IF(G17="","",IF(G17="G",3,1))</f>
        <v/>
      </c>
      <c r="I17" s="31" t="str">
        <f aca="false">IF(OR(D17="",M17=""),"",
IF(OR(AND(D17&gt;M17,E17&gt;N17),AND(D17&gt;M17,F17&gt;O17),AND(E17&gt;N17,F17&gt;O17)),2,
IF(OR(D17&gt;M17,E17&gt;N17,F17&gt;O17),1,0)))</f>
        <v/>
      </c>
      <c r="J17" s="53" t="str">
        <f aca="false">IF(AND(ISNUMBER(D17), ISNUMBER(M17)),(D17 + E17 + F17) / (M17 + N17 + O17),"")</f>
        <v/>
      </c>
      <c r="K17" s="54" t="str">
        <f aca="false">IF(G14="","",IF(G14="P",B14,K14))</f>
        <v/>
      </c>
      <c r="L17" s="55" t="str">
        <f aca="false">IF(G14="","",IF(G14="P",C14,L14))</f>
        <v/>
      </c>
      <c r="M17" s="30"/>
      <c r="N17" s="30"/>
      <c r="O17" s="30"/>
      <c r="P17" s="56" t="str">
        <f aca="false">IF(OR(I17="",R17=""),"",IF(R17&gt;I17,"G","P"))</f>
        <v/>
      </c>
      <c r="Q17" s="57" t="str">
        <f aca="false">IF(P17="","",IF(P17="G",3,1))</f>
        <v/>
      </c>
      <c r="R17" s="57" t="str">
        <f aca="false">IF(OR(D17="",M17=""),"",
IF(OR(AND(M17&gt;D17,N17&gt;E17),AND(M17&gt;D17,O17&gt;F17),AND(N17&gt;E17,O17&gt;F17)),2,
IF(OR(M17&gt;D17,N17&gt;E17,O17&gt;F17),1,0)))</f>
        <v/>
      </c>
      <c r="S17" s="32" t="str">
        <f aca="false">IF(AND(ISNUMBER(M17), ISNUMBER(D17)),(M17 + N17 + O17) / (D17 + E17 + F17),"")</f>
        <v/>
      </c>
      <c r="T17" s="61"/>
      <c r="U17" s="34"/>
      <c r="XFD17" s="1"/>
    </row>
    <row r="18" s="18" customFormat="true" ht="24.75" hidden="false" customHeight="true" outlineLevel="0" collapsed="false">
      <c r="A18" s="62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2"/>
      <c r="U18" s="34"/>
      <c r="XFD18" s="1"/>
    </row>
    <row r="19" customFormat="false" ht="24" hidden="false" customHeight="true" outlineLevel="0" collapsed="false">
      <c r="A19" s="2"/>
      <c r="B19" s="12" t="s">
        <v>29</v>
      </c>
      <c r="C19" s="13"/>
      <c r="D19" s="14"/>
      <c r="E19" s="105"/>
      <c r="F19" s="106"/>
      <c r="G19" s="15"/>
      <c r="H19" s="15"/>
      <c r="I19" s="16"/>
      <c r="J19" s="16"/>
      <c r="K19" s="16"/>
      <c r="L19" s="16"/>
      <c r="M19" s="16"/>
      <c r="T19" s="2"/>
      <c r="U19" s="3"/>
    </row>
    <row r="20" customFormat="false" ht="24.75" hidden="false" customHeight="true" outlineLevel="0" collapsed="false">
      <c r="B20" s="17" t="s">
        <v>24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  <c r="U20" s="3"/>
    </row>
    <row r="21" customFormat="false" ht="9.75" hidden="false" customHeight="true" outlineLevel="0" collapsed="false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0"/>
      <c r="M21" s="20"/>
      <c r="N21" s="20"/>
      <c r="O21" s="20"/>
      <c r="P21" s="20"/>
      <c r="U21" s="3"/>
    </row>
    <row r="22" s="26" customFormat="true" ht="27.75" hidden="false" customHeight="true" outlineLevel="0" collapsed="false">
      <c r="A22" s="21"/>
      <c r="B22" s="22" t="s">
        <v>8</v>
      </c>
      <c r="C22" s="22" t="s">
        <v>9</v>
      </c>
      <c r="D22" s="22" t="s">
        <v>10</v>
      </c>
      <c r="E22" s="22"/>
      <c r="F22" s="22"/>
      <c r="G22" s="22"/>
      <c r="H22" s="23" t="s">
        <v>11</v>
      </c>
      <c r="I22" s="23"/>
      <c r="J22" s="23" t="s">
        <v>12</v>
      </c>
      <c r="K22" s="23" t="s">
        <v>13</v>
      </c>
      <c r="L22" s="24"/>
      <c r="M22" s="25"/>
      <c r="N22" s="25"/>
      <c r="U22" s="27"/>
      <c r="XFD22" s="1"/>
    </row>
    <row r="23" s="18" customFormat="true" ht="24" hidden="false" customHeight="true" outlineLevel="0" collapsed="false">
      <c r="A23" s="21"/>
      <c r="B23" s="28"/>
      <c r="C23" s="29"/>
      <c r="D23" s="30"/>
      <c r="E23" s="30"/>
      <c r="F23" s="30"/>
      <c r="G23" s="30"/>
      <c r="H23" s="31" t="str">
        <f aca="false">IF(H30="","",
IF(AND(B23=B29,C23=C29,B23=B30,C23=C30),H29+H30,
IF(AND(B23=B28,C23=C28,B23=K29,C23=L29),H28+Q29,
IF(AND(B23=B28,C23=C28,B23=K30,C23=L30),H28+Q30,
IF(AND(B23=K28,C23=L28,B23=K29,C23=L29),Q28+Q29,
IF(AND(B23=K28,C23=L28,B23=K30,C23=L30),Q28+Q30))))))</f>
        <v/>
      </c>
      <c r="I23" s="31"/>
      <c r="J23" s="31" t="str">
        <f aca="false">IF(I30="","", 
IF(AND(B23=B29,C23=C29,B23=B30,C23=C30),I29+I30,
IF(AND(B23=B28,C23=C28,B23=K29,C23=L29),I28+R29, 
IF(AND(B23=B28,C23=C28,B23=K30,C23=L30),I28+R30, 
IF(AND(B23=K28,C23=L28,B23=K29,C23=L29),R28+R29, 
IF(AND(B23=K28,C23=L28,B23=K30,C23=L30),R28+R30))))))</f>
        <v/>
      </c>
      <c r="K23" s="32" t="str">
        <f aca="false">IF(I30="","",
IF(AND(B23=B29,C23=C29,B23=B30,C23=C30),
(D29+E29+F29+D30+E30+F30)/(M29+N29+O29+M30+N30+O30),
IF(AND(B23=B28,C23=C28,B23=K29,C23=L29),
(D28+E28+F28+M29+N29+O29)/(M28+N28+O28+D29+E29+F29),
IF(AND(B23=B28,C23=C28,B23=K30,C23=L30),
(D28+E28+F28+M30+N30+O30)/(M28+N28+O28+D30+E30+F30),
IF(AND(B23=K28,C23=L28,B23=K29,C23=L29),
(M28+N28+O28+M29+N29+O29)/(D28+E28+F28+D29+E29+F29),
IF(AND(B23=K28,C23=L28,B23=K30,C23=L30),
(M28+N28+O28+M30+N30+O30)/(D28+E28+F28+D30+E30+F30)))))))</f>
        <v/>
      </c>
      <c r="L23" s="33"/>
      <c r="U23" s="34"/>
      <c r="XFD23" s="1"/>
    </row>
    <row r="24" s="18" customFormat="true" ht="24" hidden="false" customHeight="true" outlineLevel="0" collapsed="false">
      <c r="A24" s="21"/>
      <c r="B24" s="28"/>
      <c r="C24" s="29"/>
      <c r="D24" s="30"/>
      <c r="E24" s="30"/>
      <c r="F24" s="30"/>
      <c r="G24" s="30"/>
      <c r="H24" s="31" t="str">
        <f aca="false">IF(H30="","", 
IF(AND(B24=B29,C24=C29,B24=B30,C24=C30),H29+H30, 
IF(AND(B24=B28,C24=C28,B24=K29,C24=L29),H28+Q29, 
IF(AND(B24=B28,C24=C28,B24=K30,C24=L30),H28+Q30, 
IF(AND(B24=K28,C24=L28,B24=K29,C24=L29),Q28+Q29, 
IF(AND(B24=K28,C24=L28,B24=K30,C24=L30),Q28+Q30))))))</f>
        <v/>
      </c>
      <c r="I24" s="31"/>
      <c r="J24" s="31" t="str">
        <f aca="false">IF(I30="","", 
IF(AND(B24=B29,C24=C29,B24=B30,C24=C30),I29+I30, 
IF(AND(B24=B28,C24=C28,B24=K29,C24=L29),I28+R29, 
IF(AND(B24=B28,C24=C28,B24=K30,C24=L30),I28+R30, 
IF(AND(B24=K28,C24=L28,B24=K29,C24=L29),R28+R29, 
IF(AND(B24=K28,C24=L28,B24=K30,C24=L30),R28+R30))))))</f>
        <v/>
      </c>
      <c r="K24" s="32" t="str">
        <f aca="false">IF(I30="","", 
IF(AND(B24=B29,C24=C29,B24=B30,C24=C30), 
(D29+E29+F29+D30+E30+F30)/(M29+N29+O29+M30+N30+O30), 
IF(AND(B24=B28,C24=C28,B24=K29,C24=L29), 
(D28+E28+F28+M29+N29+O29)/(M28+N28+O28+D29+E29+F29), 
IF(AND(B24=B28,C24=C28,B24=K30,C24=L30), 
(D28+E28+F28+M30+N30+O30)/(M28+N28+O28+D30+E30+F30), 
IF(AND(B24=K28,C24=L28,B24=K29,C24=L29),
(M28+N28+O28+M29+N29+O29)/(D28+E28+F28+D29+E29+F29), 
IF(AND(B24=K28,C24=L28,B24=K30,C24=L30), 
(M28+N28+O28+M30+N30+O30)/(D28+E28+F28+D30+E30+F30)))))))</f>
        <v/>
      </c>
      <c r="L24" s="33"/>
      <c r="U24" s="34"/>
      <c r="XFD24" s="1"/>
    </row>
    <row r="25" s="18" customFormat="true" ht="24" hidden="false" customHeight="true" outlineLevel="0" collapsed="false">
      <c r="A25" s="21"/>
      <c r="B25" s="35"/>
      <c r="C25" s="36"/>
      <c r="D25" s="30"/>
      <c r="E25" s="30"/>
      <c r="F25" s="30"/>
      <c r="G25" s="30"/>
      <c r="H25" s="31" t="str">
        <f aca="false">IF(H30="","", 
IF(AND(B25=B29,C25=C29,B25=B30,C25=C30),H29+H30, 
IF(AND(B25=B28,C25=C28,B25=K29,C25=L29),H28+Q29, 
IF(AND(B25=B28,C25=C28,B25=K30,C25=L30),H28+Q30, 
IF(AND(B25=K28,C25=L28,B25=K29,C25=L29),Q28+Q29, 
IF(AND(B24=K28,C25=L28,B25=K30,C25=L30),Q28+Q30))))))</f>
        <v/>
      </c>
      <c r="I25" s="31"/>
      <c r="J25" s="31" t="str">
        <f aca="false">IF(I30="","",
IF(AND(B25=B29,C25=C29,B25=B30,C25=C30),I29+I30,
IF(AND(B25=B28,C25=C28,B25=K29,C25=L29),I28+R29,
IF(AND(B25=B28,C25=C28,B25=K30,C25=L30),I28+R30,
IF(AND(B25=K28,C25=L28,B25=K29,C25=L29),R28+R29,
IF(AND(B25=K28,C25=L28,B25=K30,C25=L30),R28+R30))))))</f>
        <v/>
      </c>
      <c r="K25" s="32" t="str">
        <f aca="false">IF(I30="","",  
IF(AND(B25=B29,C25=C29,B25=B30,C25=C30),  
(D29+E29+F29+D30+E30+F30)/(M29+N29+O29+M30+N30+O30),  
IF(AND(B25=B28,C25=C28,B25=K29,C25=L29),  
(D28+E28+F28+M29+N29+O29)/(M28+N28+O28+D29+E29+F29),  
IF(AND(B25=B28,C25=C28,B25=K30,C25=L30),  
(D28+E28+F28+M30+N30+O30)/(M28+N28+O28+D30+E30+F30),  
IF(AND(B25=K28,C25=L28,B25=K29,C25=L29), 
(M28+N28+O28+M29+N29+O29)/(D28+E28+F28+D29+E29+F29),  
IF(AND(B25=K28,C25=L28,B25=K30,C25=L30),  
(M28+N28+O28+M30+N30+O30)/(D28+E28+F28+D30+E30+F30)))))))</f>
        <v/>
      </c>
      <c r="L25" s="33"/>
      <c r="M25" s="1"/>
      <c r="N25" s="1"/>
      <c r="Q25" s="1"/>
      <c r="R25" s="1"/>
      <c r="S25" s="1"/>
      <c r="U25" s="34"/>
      <c r="XFD25" s="1"/>
    </row>
    <row r="26" customFormat="false" ht="9.75" hidden="false" customHeight="true" outlineLevel="0" collapsed="false">
      <c r="B26" s="37"/>
      <c r="C26" s="37"/>
      <c r="D26" s="38"/>
      <c r="E26" s="38"/>
      <c r="F26" s="38"/>
      <c r="G26" s="37"/>
      <c r="H26" s="37"/>
      <c r="I26" s="37"/>
      <c r="J26" s="38"/>
      <c r="K26" s="38"/>
      <c r="L26" s="39"/>
      <c r="M26" s="39"/>
      <c r="N26" s="39"/>
      <c r="O26" s="40"/>
      <c r="P26" s="40"/>
      <c r="Q26" s="40"/>
      <c r="R26" s="40"/>
      <c r="S26" s="40"/>
      <c r="U26" s="3"/>
    </row>
    <row r="27" customFormat="false" ht="30" hidden="false" customHeight="true" outlineLevel="0" collapsed="false">
      <c r="A27" s="41"/>
      <c r="B27" s="42" t="s">
        <v>14</v>
      </c>
      <c r="C27" s="42"/>
      <c r="D27" s="43" t="s">
        <v>15</v>
      </c>
      <c r="E27" s="43" t="s">
        <v>16</v>
      </c>
      <c r="F27" s="43" t="s">
        <v>17</v>
      </c>
      <c r="G27" s="43" t="s">
        <v>18</v>
      </c>
      <c r="H27" s="43" t="s">
        <v>19</v>
      </c>
      <c r="I27" s="43" t="s">
        <v>12</v>
      </c>
      <c r="J27" s="44" t="s">
        <v>20</v>
      </c>
      <c r="K27" s="45" t="s">
        <v>21</v>
      </c>
      <c r="L27" s="45"/>
      <c r="M27" s="46" t="s">
        <v>15</v>
      </c>
      <c r="N27" s="46" t="s">
        <v>16</v>
      </c>
      <c r="O27" s="46" t="s">
        <v>17</v>
      </c>
      <c r="P27" s="46" t="s">
        <v>18</v>
      </c>
      <c r="Q27" s="46" t="s">
        <v>19</v>
      </c>
      <c r="R27" s="46" t="s">
        <v>12</v>
      </c>
      <c r="S27" s="47" t="s">
        <v>22</v>
      </c>
      <c r="T27" s="33"/>
      <c r="U27" s="3"/>
    </row>
    <row r="28" s="18" customFormat="true" ht="24.75" hidden="false" customHeight="true" outlineLevel="0" collapsed="false">
      <c r="A28" s="21"/>
      <c r="B28" s="48" t="str">
        <f aca="false">IF(OR(B23="",B24="",B25="",D23="",D24="",D25=""),"",
IF(OR(AND(D23=D25,D23&lt;&gt;D24),AND(D23=D24,D23&lt;&gt;D25)),B23,B24))</f>
        <v/>
      </c>
      <c r="C28" s="49" t="str">
        <f aca="false">IF(OR(B23="",B24="",B25="",D23="",D24="",D25=""),"", IF(OR(AND(D23=D25,D23&lt;&gt;D24),AND(D23=D24,D23&lt;&gt;D25)),C23,C24))</f>
        <v/>
      </c>
      <c r="D28" s="30"/>
      <c r="E28" s="50"/>
      <c r="F28" s="50"/>
      <c r="G28" s="51" t="str">
        <f aca="false">IF(OR(I28="",R28=""),"",IF(I28&gt;R28,"G","P"))</f>
        <v/>
      </c>
      <c r="H28" s="52" t="str">
        <f aca="false">IF(G28="","",IF(G28="G",3,1))</f>
        <v/>
      </c>
      <c r="I28" s="31" t="str">
        <f aca="false">IF(OR(D28="",M28=""),"",
IF(AND(D28&gt;M28,E28&gt;N28),3,
IF(OR(AND(D28&gt;M28,F28&gt;O28),AND(E28&gt;N28,F28&gt;O28)),2,
IF(OR(D28&gt;M28,E28&gt;N28,F28&gt;O28),1,0))))</f>
        <v/>
      </c>
      <c r="J28" s="53" t="str">
        <f aca="false">IF(AND(ISNUMBER(D28), ISNUMBER(M28)),(D28 + E28 + F28) / (M28 + N28 + O28),"")</f>
        <v/>
      </c>
      <c r="K28" s="54" t="str">
        <f aca="false">IF(OR(B23="",B24="",B25="",D23="",D24="",D25=""),"",
IF(AND(D23=D24,D23&lt;&gt;D25),B24,B25))</f>
        <v/>
      </c>
      <c r="L28" s="55" t="str">
        <f aca="false">IF(OR(B23="",B24="",B25="",D23="",D24="",D25=""),"", IF(AND(D23=D24,D23&lt;&gt;D25),C24,C25))</f>
        <v/>
      </c>
      <c r="M28" s="30"/>
      <c r="N28" s="30"/>
      <c r="O28" s="30"/>
      <c r="P28" s="56" t="str">
        <f aca="false">IF(OR(I28="",R28=""),"",IF(R28&gt;I28,"G","P"))</f>
        <v/>
      </c>
      <c r="Q28" s="57" t="str">
        <f aca="false">IF(P28="","",IF(P28="G",3,1))</f>
        <v/>
      </c>
      <c r="R28" s="57" t="str">
        <f aca="false">IF(OR(D28="",M28=""),"",
IF(AND(M28&gt;D28,N28&gt;E28),3,
IF(OR(AND(M28&gt;D28,O28&gt;F28),AND(N28&gt;E28,O28&gt;F28)),2,
IF(OR(M28&gt;D28,N28&gt;E28,O28&gt;F28),1,0))))</f>
        <v/>
      </c>
      <c r="S28" s="32" t="str">
        <f aca="false">IF(AND(ISNUMBER(M28), ISNUMBER(D28)),(M28 + N28 + O28) / (D28 + E28 + F28),"")</f>
        <v/>
      </c>
      <c r="T28" s="33"/>
      <c r="U28" s="34"/>
      <c r="XFD28" s="1"/>
    </row>
    <row r="29" s="18" customFormat="true" ht="24.75" hidden="false" customHeight="true" outlineLevel="0" collapsed="false">
      <c r="A29" s="21"/>
      <c r="B29" s="48" t="str">
        <f aca="false">IF(OR(B28="",C28="",K28="",L28=""),"",
IF(AND(B28=B23,C28=C23,K28=B25,L28=C25),B24,
IF(AND(B28=B23,C28=C23,K28=B24,L28=C24),B25,B23)))</f>
        <v/>
      </c>
      <c r="C29" s="49" t="str">
        <f aca="false">IF(OR(B28="",C28="",K28="",L28=""),"", 
IF(AND(B28=B23,C28=C23,K28=B25,L28=C25),C24,
 IF(AND(B28=B23,C28=C23,K28=B24,L28=C24),C25,C23)))</f>
        <v/>
      </c>
      <c r="D29" s="30"/>
      <c r="E29" s="50"/>
      <c r="F29" s="30"/>
      <c r="G29" s="51" t="str">
        <f aca="false">IF(OR(I29="",R29=""),"",IF(I29&gt;R29,"G","P"))</f>
        <v/>
      </c>
      <c r="H29" s="52" t="str">
        <f aca="false">IF(G29="","",IF(G29="G",3,1))</f>
        <v/>
      </c>
      <c r="I29" s="31" t="str">
        <f aca="false">IF(OR(D29="",M29=""),"",
IF(AND(D29&gt;M29,E29&gt;N29),3,
IF(OR(AND(D29&gt;M29,F29&gt;O29),AND(E29&gt;N29,F29&gt;O29)),2,
IF(OR(D29&gt;M29,E29&gt;N29,F29&gt;O29),1,0))))</f>
        <v/>
      </c>
      <c r="J29" s="53" t="str">
        <f aca="false">IF(AND(ISNUMBER(D29), ISNUMBER(M29)),(D29 + E29 + F29) / (M29 + N29 + O29),"")</f>
        <v/>
      </c>
      <c r="K29" s="54" t="str">
        <f aca="false">IF(P28="","",IF(P28="G",B28,K28))</f>
        <v/>
      </c>
      <c r="L29" s="55" t="str">
        <f aca="false">IF(P28="","",IF(P28="G",C28,L28))</f>
        <v/>
      </c>
      <c r="M29" s="30"/>
      <c r="N29" s="30"/>
      <c r="O29" s="30"/>
      <c r="P29" s="56" t="str">
        <f aca="false">IF(OR(I29="",R29=""),"",IF(R29&gt;I29,"G","P"))</f>
        <v/>
      </c>
      <c r="Q29" s="57" t="str">
        <f aca="false">IF(P29="","",IF(P29="G",3,1))</f>
        <v/>
      </c>
      <c r="R29" s="57" t="str">
        <f aca="false">IF(OR(D29="",M29=""),"",
IF(AND(M29&gt;D29,N29&gt;E29),3,
IF(OR(AND(M29&gt;D29,O29&gt;F29),AND(N29&gt;E29,O29&gt;F29)),2,
IF(OR(M29&gt;D29,N29&gt;E29,O29&gt;F29),1,0))))</f>
        <v/>
      </c>
      <c r="S29" s="32" t="str">
        <f aca="false">IF(AND(ISNUMBER(M29), ISNUMBER(D29)),(M29 + N29 + O29) / (D29 + E29 + F29),"")</f>
        <v/>
      </c>
      <c r="T29" s="58"/>
      <c r="U29" s="34"/>
      <c r="XFD29" s="1"/>
    </row>
    <row r="30" s="18" customFormat="true" ht="24.75" hidden="false" customHeight="true" outlineLevel="0" collapsed="false">
      <c r="A30" s="21"/>
      <c r="B30" s="59" t="str">
        <f aca="false">IF(OR(B28="",C28="",K28="",L28=""),"", 
IF(AND(B28=B23,C28=C23,K28=B25,L28=C25),B24, 
IF(AND(B28=B23,C28=C23,K28=B24,L28=C24),B25,B23)))</f>
        <v/>
      </c>
      <c r="C30" s="60" t="str">
        <f aca="false">IF(OR(B28="",C28="",K28="",L28=""),"",  
IF(AND(B28=B23,C28=C23,K28=B25,L28=C25),C24, 
IF(AND(B28=B23,C28=C23,K28=B24,L28=C24),C25,C23)))</f>
        <v/>
      </c>
      <c r="D30" s="30"/>
      <c r="E30" s="30"/>
      <c r="F30" s="30"/>
      <c r="G30" s="51" t="str">
        <f aca="false">IF(OR(I30="",R30=""),"",IF(I30&gt;R30,"G","P"))</f>
        <v/>
      </c>
      <c r="H30" s="52" t="str">
        <f aca="false">IF(G30="","",IF(G30="G",3,1))</f>
        <v/>
      </c>
      <c r="I30" s="31" t="str">
        <f aca="false">IF(OR(D30="",M30=""),"",
IF(AND(D30&gt;M30,E30&gt;N30),3,
IF(OR(AND(D30&gt;M30,F30&gt;O30),AND(E30&gt;N30,F30&gt;O30)),2,
IF(OR(D30&gt;M30,E30&gt;N30,F30&gt;O30),1,0))))</f>
        <v/>
      </c>
      <c r="J30" s="53" t="str">
        <f aca="false">IF(AND(ISNUMBER(D30), ISNUMBER(M30)),(D30 + E30 + F30) / (M30 + N30 + O30),"")</f>
        <v/>
      </c>
      <c r="K30" s="54" t="str">
        <f aca="false">IF(P28="","",IF(P28="G",K28,B28))</f>
        <v/>
      </c>
      <c r="L30" s="55" t="str">
        <f aca="false">IF(P28="","",IF(P28="G",L28,C28))</f>
        <v/>
      </c>
      <c r="M30" s="30"/>
      <c r="N30" s="30"/>
      <c r="O30" s="30"/>
      <c r="P30" s="56" t="str">
        <f aca="false">IF(OR(I30="",R30=""),"",IF(R30&gt;I30,"G","P"))</f>
        <v/>
      </c>
      <c r="Q30" s="57" t="str">
        <f aca="false">IF(P30="","",IF(P30="G",3,1))</f>
        <v/>
      </c>
      <c r="R30" s="57" t="str">
        <f aca="false">IF(OR(D30="",M30=""),"",
IF(AND(M30&gt;D30,N30&gt;E30),3,
IF(OR(AND(M30&gt;D30,O30&gt;F30),AND(N30&gt;E30,O30&gt;F30)),2,
IF(OR(M30&gt;D30,N30&gt;E30,O30&gt;F30),1,0))))</f>
        <v/>
      </c>
      <c r="S30" s="32" t="str">
        <f aca="false">IF(AND(ISNUMBER(M30), ISNUMBER(D30)),(M30 + N30 + O30) / (D30 + E30 + F30),"")</f>
        <v/>
      </c>
      <c r="T30" s="61"/>
      <c r="U30" s="34"/>
      <c r="XFD30" s="1"/>
    </row>
    <row r="31" customFormat="false" ht="24.75" hidden="false" customHeight="true" outlineLevel="0" collapsed="false">
      <c r="A31" s="2"/>
      <c r="B31" s="63"/>
      <c r="C31" s="64"/>
      <c r="D31" s="65"/>
      <c r="E31" s="65"/>
      <c r="F31" s="65"/>
      <c r="G31" s="66"/>
      <c r="H31" s="66"/>
      <c r="I31" s="67"/>
      <c r="J31" s="67"/>
      <c r="K31" s="67"/>
      <c r="L31" s="67"/>
      <c r="M31" s="67"/>
      <c r="N31" s="67"/>
      <c r="O31" s="68"/>
      <c r="P31" s="68"/>
      <c r="Q31" s="68"/>
      <c r="R31" s="68"/>
      <c r="S31" s="68"/>
      <c r="T31" s="2"/>
      <c r="U31" s="3"/>
    </row>
    <row r="32" customFormat="false" ht="24.75" hidden="false" customHeight="true" outlineLevel="0" collapsed="false">
      <c r="A32" s="2"/>
      <c r="B32" s="12" t="s">
        <v>30</v>
      </c>
      <c r="C32" s="13"/>
      <c r="D32" s="14"/>
      <c r="E32" s="105"/>
      <c r="F32" s="106"/>
      <c r="G32" s="15"/>
      <c r="H32" s="15"/>
      <c r="I32" s="16"/>
      <c r="J32" s="16"/>
      <c r="K32" s="16"/>
      <c r="L32" s="16"/>
      <c r="M32" s="16"/>
      <c r="T32" s="2"/>
      <c r="U32" s="3"/>
    </row>
    <row r="33" customFormat="false" ht="24.75" hidden="false" customHeight="true" outlineLevel="0" collapsed="false">
      <c r="B33" s="17" t="s">
        <v>25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8"/>
      <c r="U33" s="3"/>
    </row>
    <row r="34" customFormat="false" ht="9.75" hidden="false" customHeight="true" outlineLevel="0" collapsed="false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20"/>
      <c r="M34" s="20"/>
      <c r="N34" s="20"/>
      <c r="O34" s="20"/>
      <c r="P34" s="20"/>
      <c r="U34" s="3"/>
    </row>
    <row r="35" customFormat="false" ht="27.75" hidden="false" customHeight="true" outlineLevel="0" collapsed="false">
      <c r="A35" s="21"/>
      <c r="B35" s="22" t="s">
        <v>8</v>
      </c>
      <c r="C35" s="22" t="s">
        <v>9</v>
      </c>
      <c r="D35" s="22" t="s">
        <v>10</v>
      </c>
      <c r="E35" s="22"/>
      <c r="F35" s="22"/>
      <c r="G35" s="22"/>
      <c r="H35" s="23" t="s">
        <v>11</v>
      </c>
      <c r="I35" s="23"/>
      <c r="J35" s="23" t="s">
        <v>12</v>
      </c>
      <c r="K35" s="23" t="s">
        <v>13</v>
      </c>
      <c r="L35" s="24"/>
      <c r="M35" s="25"/>
      <c r="N35" s="25"/>
      <c r="O35" s="26"/>
      <c r="P35" s="26"/>
      <c r="Q35" s="26"/>
      <c r="R35" s="26"/>
      <c r="S35" s="26"/>
      <c r="U35" s="3"/>
    </row>
    <row r="36" customFormat="false" ht="24.75" hidden="false" customHeight="true" outlineLevel="0" collapsed="false">
      <c r="A36" s="21"/>
      <c r="B36" s="28"/>
      <c r="C36" s="29"/>
      <c r="D36" s="30"/>
      <c r="E36" s="30"/>
      <c r="F36" s="30"/>
      <c r="G36" s="30"/>
      <c r="H36" s="31" t="str">
        <f aca="false">IF(H43="","",
IF(AND(B36=B42,C36=C42,B36=B43,C36=C43),H42+H43,
IF(AND(B36=B41,C36=C41,B36=K42,C36=L42),H41+Q42,
IF(AND(B36=B41,C36=C41,B36=K43,C36=L43),H41+Q43,
IF(AND(B36=K41,C36=L41,B36=K42,C36=L42),Q41+Q42,
IF(AND(B36=K41,C36=L41,B36=K43,C36=L43),Q41+Q43))))))</f>
        <v/>
      </c>
      <c r="I36" s="31"/>
      <c r="J36" s="31" t="str">
        <f aca="false">IF(I43="","", 
IF(AND(B36=B42,C36=C42,B36=B43,C36=C43),I42+I43,
IF(AND(B36=B41,C36=C41,B36=K42,C36=L42),I41+R42, 
IF(AND(B36=B41,C36=C41,B36=K43,C36=L43),I41+R43, 
IF(AND(B36=K41,C36=L41,B36=K42,C36=L42),R41+R42, 
IF(AND(B36=K41,C36=L41,B36=K43,C36=L43),R41+R43))))))</f>
        <v/>
      </c>
      <c r="K36" s="32" t="str">
        <f aca="false">IF(I43="","",
IF(AND(B36=B42,C36=C42,B36=B43,C36=C43),
(D42+E42+F42+D43+E43+F43)/(M42+N42+O42+M43+N43+O43),
IF(AND(B36=B41,C36=C41,B36=K42,C36=L42),
(D41+E41+F41+M42+N42+O42)/(M41+N41+O41+D42+E42+F42),
IF(AND(B36=B41,C36=C41,B36=K43,C36=L43),
(D41+E41+F41+M43+N43+O43)/(M41+N41+O41+D43+E43+F43),
IF(AND(B36=K41,C36=L41,B36=K42,C36=L42),
(M41+N41+O41+M42+N42+O42)/(D41+E41+F41+D42+E42+F42),
IF(AND(B36=K41,C36=L41,B36=K43,C36=L43),
(M41+N41+O41+M43+N43+O43)/(D41+E41+F41+D43+E43+F43)))))))</f>
        <v/>
      </c>
      <c r="L36" s="33"/>
      <c r="M36" s="18"/>
      <c r="N36" s="18"/>
      <c r="O36" s="18"/>
      <c r="P36" s="18"/>
      <c r="Q36" s="18"/>
      <c r="R36" s="18"/>
      <c r="S36" s="18"/>
      <c r="T36" s="18"/>
      <c r="U36" s="3"/>
    </row>
    <row r="37" customFormat="false" ht="24.75" hidden="false" customHeight="true" outlineLevel="0" collapsed="false">
      <c r="A37" s="21"/>
      <c r="B37" s="28"/>
      <c r="C37" s="29"/>
      <c r="D37" s="30"/>
      <c r="E37" s="30"/>
      <c r="F37" s="30"/>
      <c r="G37" s="30"/>
      <c r="H37" s="31" t="str">
        <f aca="false">IF(H43="","", 
IF(AND(B37=B42,C37=C42,B37=B43,C37=C43),H42+H43, 
IF(AND(B37=B41,C37=C41,B37=K42,C37=L42),H41+Q42, 
IF(AND(B37=B41,C37=C41,B37=K43,C37=L43),H41+Q43, 
IF(AND(B37=K41,C37=L41,B37=K42,C37=L42),Q41+Q42, 
IF(AND(B37=K41,C37=L41,B37=K43,C37=L43),Q41+Q43))))))</f>
        <v/>
      </c>
      <c r="I37" s="31"/>
      <c r="J37" s="31" t="str">
        <f aca="false">IF(I43="","", 
IF(AND(B37=B42,C37=C42,B37=B43,C37=C43),I42+I43, 
IF(AND(B37=B41,C37=C41,B37=K42,C37=L42),I41+R42, 
IF(AND(B37=B41,C37=C41,B37=K43,C37=L43),I41+R43, 
IF(AND(B37=K41,C37=L41,B37=K42,C37=L42),R41+R42, 
IF(AND(B37=K41,C37=L41,B37=K43,C37=L43),R41+R43))))))</f>
        <v/>
      </c>
      <c r="K37" s="32" t="str">
        <f aca="false">IF(I43="","", 
IF(AND(B37=B42,C37=C42,B37=B43,C37=C43), 
(D42+E42+F42+D43+E43+F43)/(M42+N42+O42+M43+N43+O43), 
IF(AND(B37=B41,C37=C41,B37=K42,C37=L42), 
(D41+E41+F41+M42+N42+O42)/(M41+N41+O41+D42+E42+F42), 
IF(AND(B37=B41,C37=C41,B37=K43,C37=L43), 
(D41+E41+F41+M43+N43+O43)/(M41+N41+O41+D43+E43+F43), 
IF(AND(B37=K41,C37=L41,B37=K42,C37=L42),
(M41+N41+O41+M42+N42+O42)/(D41+E41+F41+D42+E42+F42), 
IF(AND(B37=K41,C37=L41,B37=K43,C37=L43), 
(M41+N41+O41+M43+N43+O43)/(D41+E41+F41+D43+E43+F43)))))))</f>
        <v/>
      </c>
      <c r="L37" s="33"/>
      <c r="M37" s="18"/>
      <c r="N37" s="18"/>
      <c r="O37" s="18"/>
      <c r="P37" s="18"/>
      <c r="Q37" s="18"/>
      <c r="R37" s="18"/>
      <c r="S37" s="18"/>
      <c r="T37" s="18"/>
      <c r="U37" s="3"/>
    </row>
    <row r="38" customFormat="false" ht="24.75" hidden="false" customHeight="true" outlineLevel="0" collapsed="false">
      <c r="A38" s="21"/>
      <c r="B38" s="35"/>
      <c r="C38" s="36"/>
      <c r="D38" s="30"/>
      <c r="E38" s="30"/>
      <c r="F38" s="30"/>
      <c r="G38" s="30"/>
      <c r="H38" s="31" t="str">
        <f aca="false">IF(H43="","", 
IF(AND(B38=B42,C38=C42,B38=B43,C38=C43),H42+H43, 
IF(AND(B38=B41,C38=C41,B38=K42,C38=L42),H41+Q42, 
IF(AND(B38=B41,C38=C41,B38=K43,C38=L43),H41+Q43, 
IF(AND(B38=K41,C38=L41,B38=K42,C38=L42),Q41+Q42, 
IF(AND(B37=K41,C38=L41,B38=K43,C38=L43),Q41+Q43))))))</f>
        <v/>
      </c>
      <c r="I38" s="31"/>
      <c r="J38" s="31" t="str">
        <f aca="false">IF(I43="","",
IF(AND(B38=B42,C38=C42,B38=B43,C38=C43),I42+I43,
IF(AND(B38=B41,C38=C41,B38=K42,C38=L42),I41+R42,
IF(AND(B38=B41,C38=C41,B38=K43,C38=L43),I41+R43,
IF(AND(B38=K41,C38=L41,B38=K42,C38=L42),R41+R42,
IF(AND(B38=K41,C38=L41,B38=K43,C38=L43),R41+R43))))))</f>
        <v/>
      </c>
      <c r="K38" s="32" t="str">
        <f aca="false">IF(I43="","",  
IF(AND(B38=B42,C38=C42,B38=B43,C38=C43),  
(D42+E42+F42+D43+E43+F43)/(M42+N42+O42+M43+N43+O43),  
IF(AND(B38=B41,C38=C41,B38=K42,C38=L42),  
(D41+E41+F41+M42+N42+O42)/(M41+N41+O41+D42+E42+F42),  
IF(AND(B38=B41,C38=C41,B38=K43,C38=L43),  
(D41+E41+F41+M43+N43+O43)/(M41+N41+O41+D43+E43+F43),  
IF(AND(B38=K41,C38=L41,B38=K42,C38=L42), 
(M41+N41+O41+M42+N42+O42)/(D41+E41+F41+D42+E42+F42),  
IF(AND(B38=K41,C38=L41,B38=K43,C38=L43),  
(M41+N41+O41+M43+N43+O43)/(D41+E41+F41+D43+E43+F43)))))))</f>
        <v/>
      </c>
      <c r="L38" s="33"/>
      <c r="O38" s="18"/>
      <c r="P38" s="18"/>
      <c r="T38" s="18"/>
      <c r="U38" s="3"/>
    </row>
    <row r="39" customFormat="false" ht="9.75" hidden="false" customHeight="true" outlineLevel="0" collapsed="false">
      <c r="B39" s="37"/>
      <c r="C39" s="37"/>
      <c r="D39" s="38"/>
      <c r="E39" s="38"/>
      <c r="F39" s="38"/>
      <c r="G39" s="37"/>
      <c r="H39" s="37"/>
      <c r="I39" s="37"/>
      <c r="J39" s="38"/>
      <c r="K39" s="38"/>
      <c r="L39" s="39"/>
      <c r="M39" s="39"/>
      <c r="N39" s="39"/>
      <c r="O39" s="40"/>
      <c r="P39" s="40"/>
      <c r="Q39" s="40"/>
      <c r="R39" s="40"/>
      <c r="S39" s="40"/>
      <c r="U39" s="3"/>
    </row>
    <row r="40" customFormat="false" ht="30" hidden="false" customHeight="true" outlineLevel="0" collapsed="false">
      <c r="A40" s="41"/>
      <c r="B40" s="42" t="s">
        <v>14</v>
      </c>
      <c r="C40" s="42"/>
      <c r="D40" s="43" t="s">
        <v>15</v>
      </c>
      <c r="E40" s="43" t="s">
        <v>16</v>
      </c>
      <c r="F40" s="43" t="s">
        <v>17</v>
      </c>
      <c r="G40" s="43" t="s">
        <v>18</v>
      </c>
      <c r="H40" s="43" t="s">
        <v>19</v>
      </c>
      <c r="I40" s="43" t="s">
        <v>12</v>
      </c>
      <c r="J40" s="44" t="s">
        <v>20</v>
      </c>
      <c r="K40" s="45" t="s">
        <v>21</v>
      </c>
      <c r="L40" s="45"/>
      <c r="M40" s="46" t="s">
        <v>15</v>
      </c>
      <c r="N40" s="46" t="s">
        <v>16</v>
      </c>
      <c r="O40" s="46" t="s">
        <v>17</v>
      </c>
      <c r="P40" s="46" t="s">
        <v>18</v>
      </c>
      <c r="Q40" s="46" t="s">
        <v>19</v>
      </c>
      <c r="R40" s="46" t="s">
        <v>12</v>
      </c>
      <c r="S40" s="47" t="s">
        <v>22</v>
      </c>
      <c r="T40" s="33"/>
      <c r="U40" s="3"/>
    </row>
    <row r="41" customFormat="false" ht="24.75" hidden="false" customHeight="true" outlineLevel="0" collapsed="false">
      <c r="A41" s="21"/>
      <c r="B41" s="48" t="str">
        <f aca="false">IF(OR(B36="",B37="",B38="",D36="",D37="",D38=""),"",
IF(OR(AND(D36=D38,D36&lt;&gt;D37),AND(D36=D37,D36&lt;&gt;D38)),B36,B37))</f>
        <v/>
      </c>
      <c r="C41" s="49" t="str">
        <f aca="false">IF(OR(B36="",B37="",B38="",D36="",D37="",D38=""),"", IF(OR(AND(D36=D38,D36&lt;&gt;D37),AND(D36=D37,D36&lt;&gt;D38)),C36,C37))</f>
        <v/>
      </c>
      <c r="D41" s="30"/>
      <c r="E41" s="50"/>
      <c r="F41" s="50"/>
      <c r="G41" s="51" t="str">
        <f aca="false">IF(OR(I41="",R41=""),"",IF(I41&gt;R41,"G","P"))</f>
        <v/>
      </c>
      <c r="H41" s="52" t="str">
        <f aca="false">IF(G41="","",IF(G41="G",3,1))</f>
        <v/>
      </c>
      <c r="I41" s="31" t="str">
        <f aca="false">IF(OR(D41="",M41=""),"",
IF(AND(D41&gt;M41,E41&gt;N41),3,
IF(OR(AND(D41&gt;M41,F41&gt;O41),AND(E41&gt;N41,F41&gt;O41)),2,
IF(OR(D41&gt;M41,E41&gt;N41,F41&gt;O41),1,0))))</f>
        <v/>
      </c>
      <c r="J41" s="53" t="str">
        <f aca="false">IF(AND(ISNUMBER(D41), ISNUMBER(M41)),(D41 + E41 + F41) / (M41 + N41 + O41),"")</f>
        <v/>
      </c>
      <c r="K41" s="54" t="str">
        <f aca="false">IF(OR(B36="",B37="",B38="",D36="",D37="",D38=""),"",
IF(AND(D36=D37,D36&lt;&gt;D38),B37,B38))</f>
        <v/>
      </c>
      <c r="L41" s="55" t="str">
        <f aca="false">IF(OR(B36="",B37="",B38="",D36="",D37="",D38=""),"", IF(AND(D36=D37,D36&lt;&gt;D38),C37,C38))</f>
        <v/>
      </c>
      <c r="M41" s="30"/>
      <c r="N41" s="30"/>
      <c r="O41" s="30"/>
      <c r="P41" s="56" t="str">
        <f aca="false">IF(OR(I41="",R41=""),"",IF(R41&gt;I41,"G","P"))</f>
        <v/>
      </c>
      <c r="Q41" s="57" t="str">
        <f aca="false">IF(P41="","",IF(P41="G",3,1))</f>
        <v/>
      </c>
      <c r="R41" s="57" t="str">
        <f aca="false">IF(OR(D41="",M41=""),"",
IF(AND(M41&gt;D41,N41&gt;E41),3,
IF(OR(AND(M41&gt;D41,O41&gt;F41),AND(N41&gt;E41,O41&gt;F41)),2,
IF(OR(M41&gt;D41,N41&gt;E41,O41&gt;F41),1,0))))</f>
        <v/>
      </c>
      <c r="S41" s="32" t="str">
        <f aca="false">IF(AND(ISNUMBER(M41), ISNUMBER(D41)),(M41 + N41 + O41) / (D41 + E41 + F41),"")</f>
        <v/>
      </c>
      <c r="T41" s="33"/>
      <c r="U41" s="3"/>
    </row>
    <row r="42" customFormat="false" ht="24.75" hidden="false" customHeight="true" outlineLevel="0" collapsed="false">
      <c r="A42" s="21"/>
      <c r="B42" s="48" t="str">
        <f aca="false">IF(OR(B41="",C41="",K41="",L41=""),"",
IF(AND(B41=B36,C41=C36,K41=B38,L41=C38),B37,
IF(AND(B41=B36,C41=C36,K41=B37,L41=C37),B38,B36)))</f>
        <v/>
      </c>
      <c r="C42" s="49" t="str">
        <f aca="false">IF(OR(B41="",C41="",K41="",L41=""),"", 
IF(AND(B41=B36,C41=C36,K41=B38,L41=C38),C37,
 IF(AND(B41=B36,C41=C36,K41=B37,L41=C37),C38,C36)))</f>
        <v/>
      </c>
      <c r="D42" s="30"/>
      <c r="E42" s="50"/>
      <c r="F42" s="30"/>
      <c r="G42" s="51" t="str">
        <f aca="false">IF(OR(I42="",R42=""),"",IF(I42&gt;R42,"G","P"))</f>
        <v/>
      </c>
      <c r="H42" s="52" t="str">
        <f aca="false">IF(G42="","",IF(G42="G",3,1))</f>
        <v/>
      </c>
      <c r="I42" s="31" t="str">
        <f aca="false">IF(OR(D42="",M42=""),"",
IF(AND(D42&gt;M42,E42&gt;N42),3,
IF(OR(AND(D42&gt;M42,F42&gt;O42),AND(E42&gt;N42,F42&gt;O42)),2,
IF(OR(D42&gt;M42,E42&gt;N42,F42&gt;O42),1,0))))</f>
        <v/>
      </c>
      <c r="J42" s="53" t="str">
        <f aca="false">IF(AND(ISNUMBER(D42), ISNUMBER(M42)),(D42 + E42 + F42) / (M42 + N42 + O42),"")</f>
        <v/>
      </c>
      <c r="K42" s="54" t="str">
        <f aca="false">IF(P41="","",IF(P41="G",B41,K41))</f>
        <v/>
      </c>
      <c r="L42" s="55" t="str">
        <f aca="false">IF(P41="","",IF(P41="G",C41,L41))</f>
        <v/>
      </c>
      <c r="M42" s="30"/>
      <c r="N42" s="30"/>
      <c r="O42" s="30"/>
      <c r="P42" s="56" t="str">
        <f aca="false">IF(OR(I42="",R42=""),"",IF(R42&gt;I42,"G","P"))</f>
        <v/>
      </c>
      <c r="Q42" s="57" t="str">
        <f aca="false">IF(P42="","",IF(P42="G",3,1))</f>
        <v/>
      </c>
      <c r="R42" s="57" t="str">
        <f aca="false">IF(OR(D42="",M42=""),"",
IF(AND(M42&gt;D42,N42&gt;E42),3,
IF(OR(AND(M42&gt;D42,O42&gt;F42),AND(N42&gt;E42,O42&gt;F42)),2,
IF(OR(M42&gt;D42,N42&gt;E42,O42&gt;F42),1,0))))</f>
        <v/>
      </c>
      <c r="S42" s="32" t="str">
        <f aca="false">IF(AND(ISNUMBER(M42), ISNUMBER(D42)),(M42 + N42 + O42) / (D42 + E42 + F42),"")</f>
        <v/>
      </c>
      <c r="T42" s="58"/>
      <c r="U42" s="3"/>
    </row>
    <row r="43" customFormat="false" ht="24.75" hidden="false" customHeight="true" outlineLevel="0" collapsed="false">
      <c r="A43" s="21"/>
      <c r="B43" s="59" t="str">
        <f aca="false">IF(OR(B41="",C41="",K41="",L41=""),"", 
IF(AND(B41=B36,C41=C36,K41=B38,L41=C38),B37, 
IF(AND(B41=B36,C41=C36,K41=B37,L41=C37),B38,B36)))</f>
        <v/>
      </c>
      <c r="C43" s="60" t="str">
        <f aca="false">IF(OR(B41="",C41="",K41="",L41=""),"",  
IF(AND(B41=B36,C41=C36,K41=B38,L41=C38),C37, 
IF(AND(B41=B36,C41=C36,K41=B37,L41=C37),C38,C36)))</f>
        <v/>
      </c>
      <c r="D43" s="30"/>
      <c r="E43" s="30"/>
      <c r="F43" s="30"/>
      <c r="G43" s="51" t="str">
        <f aca="false">IF(OR(I43="",R43=""),"",IF(I43&gt;R43,"G","P"))</f>
        <v/>
      </c>
      <c r="H43" s="52" t="str">
        <f aca="false">IF(G43="","",IF(G43="G",3,1))</f>
        <v/>
      </c>
      <c r="I43" s="31" t="str">
        <f aca="false">IF(OR(D43="",M43=""),"",
IF(AND(D43&gt;M43,E43&gt;N43),3,
IF(OR(AND(D43&gt;M43,F43&gt;O43),AND(E43&gt;N43,F43&gt;O43)),2,
IF(OR(D43&gt;M43,E43&gt;N43,F43&gt;O43),1,0))))</f>
        <v/>
      </c>
      <c r="J43" s="53" t="str">
        <f aca="false">IF(AND(ISNUMBER(D43), ISNUMBER(M43)),(D43 + E43 + F43) / (M43 + N43 + O43),"")</f>
        <v/>
      </c>
      <c r="K43" s="54" t="str">
        <f aca="false">IF(P41="","",IF(P41="G",K41,B41))</f>
        <v/>
      </c>
      <c r="L43" s="55" t="str">
        <f aca="false">IF(P41="","",IF(P41="G",L41,C41))</f>
        <v/>
      </c>
      <c r="M43" s="30"/>
      <c r="N43" s="30"/>
      <c r="O43" s="30"/>
      <c r="P43" s="56" t="str">
        <f aca="false">IF(OR(I43="",R43=""),"",IF(R43&gt;I43,"G","P"))</f>
        <v/>
      </c>
      <c r="Q43" s="57" t="str">
        <f aca="false">IF(P43="","",IF(P43="G",3,1))</f>
        <v/>
      </c>
      <c r="R43" s="57" t="str">
        <f aca="false">IF(OR(D43="",M43=""),"",
IF(AND(M43&gt;D43,N43&gt;E43),3,
IF(OR(AND(M43&gt;D43,O43&gt;F43),AND(N43&gt;E43,O43&gt;F43)),2,
IF(OR(M43&gt;D43,N43&gt;E43,O43&gt;F43),1,0))))</f>
        <v/>
      </c>
      <c r="S43" s="32" t="str">
        <f aca="false">IF(AND(ISNUMBER(M43), ISNUMBER(D43)),(M43 + N43 + O43) / (D43 + E43 + F43),"")</f>
        <v/>
      </c>
      <c r="T43" s="61"/>
      <c r="U43" s="3"/>
    </row>
    <row r="44" customFormat="false" ht="18" hidden="false" customHeight="true" outlineLevel="0" collapsed="false">
      <c r="A44" s="2"/>
      <c r="B44" s="63"/>
      <c r="C44" s="64"/>
      <c r="D44" s="65"/>
      <c r="E44" s="65"/>
      <c r="F44" s="65"/>
      <c r="G44" s="66"/>
      <c r="H44" s="66"/>
      <c r="I44" s="67"/>
      <c r="J44" s="67"/>
      <c r="K44" s="67"/>
      <c r="L44" s="67"/>
      <c r="M44" s="67"/>
      <c r="N44" s="67"/>
      <c r="O44" s="68"/>
      <c r="P44" s="68"/>
      <c r="Q44" s="68"/>
      <c r="R44" s="68"/>
      <c r="S44" s="68"/>
      <c r="T44" s="2"/>
      <c r="U44" s="3"/>
    </row>
    <row r="45" customFormat="false" ht="12.75" hidden="false" customHeight="fals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customFormat="false" ht="31.5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50" customFormat="false" ht="31.5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21.75" hidden="false" customHeight="true" outlineLevel="0" collapsed="false"/>
    <row r="54" customFormat="false" ht="31.5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8" customFormat="false" ht="31.5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2" customFormat="false" ht="31.5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</sheetData>
  <sheetProtection sheet="true" objects="true" scenarios="true" selectLockedCells="true"/>
  <mergeCells count="52">
    <mergeCell ref="B1:S1"/>
    <mergeCell ref="C2:D2"/>
    <mergeCell ref="E2:F2"/>
    <mergeCell ref="G2:H2"/>
    <mergeCell ref="I2:K3"/>
    <mergeCell ref="M2:O2"/>
    <mergeCell ref="C3:D3"/>
    <mergeCell ref="E3:F3"/>
    <mergeCell ref="G3:H3"/>
    <mergeCell ref="M3:O3"/>
    <mergeCell ref="B5:J5"/>
    <mergeCell ref="K5:S5"/>
    <mergeCell ref="D7:F7"/>
    <mergeCell ref="I7:J7"/>
    <mergeCell ref="M7:O7"/>
    <mergeCell ref="R7:S7"/>
    <mergeCell ref="D8:F8"/>
    <mergeCell ref="I8:J8"/>
    <mergeCell ref="M8:O8"/>
    <mergeCell ref="R8:S8"/>
    <mergeCell ref="D9:F9"/>
    <mergeCell ref="I9:J9"/>
    <mergeCell ref="M9:O9"/>
    <mergeCell ref="R9:S9"/>
    <mergeCell ref="D10:F10"/>
    <mergeCell ref="I10:J10"/>
    <mergeCell ref="D11:F11"/>
    <mergeCell ref="K11:M11"/>
    <mergeCell ref="B12:C12"/>
    <mergeCell ref="K12:L12"/>
    <mergeCell ref="B20:S20"/>
    <mergeCell ref="D22:G22"/>
    <mergeCell ref="H22:I22"/>
    <mergeCell ref="D23:G23"/>
    <mergeCell ref="H23:I23"/>
    <mergeCell ref="D24:G24"/>
    <mergeCell ref="H24:I24"/>
    <mergeCell ref="D25:G25"/>
    <mergeCell ref="H25:I25"/>
    <mergeCell ref="B27:C27"/>
    <mergeCell ref="K27:L27"/>
    <mergeCell ref="B33:S33"/>
    <mergeCell ref="D35:G35"/>
    <mergeCell ref="H35:I35"/>
    <mergeCell ref="D36:G36"/>
    <mergeCell ref="H36:I36"/>
    <mergeCell ref="D37:G37"/>
    <mergeCell ref="H37:I37"/>
    <mergeCell ref="D38:G38"/>
    <mergeCell ref="H38:I38"/>
    <mergeCell ref="B40:C40"/>
    <mergeCell ref="K40:L40"/>
  </mergeCells>
  <conditionalFormatting sqref="G13:G17 P13:P17 G28:G30 P28:P30 G41:G43 P41:P43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"G"</formula>
    </cfRule>
  </conditionalFormatting>
  <dataValidations count="5">
    <dataValidation allowBlank="true" errorStyle="stop" operator="equal" showDropDown="false" showErrorMessage="true" showInputMessage="true" sqref="D23:F25 D36:F38" type="list">
      <formula1>Menus!$H$2:$H$10</formula1>
      <formula2>0</formula2>
    </dataValidation>
    <dataValidation allowBlank="true" errorStyle="stop" operator="equal" showDropDown="false" showErrorMessage="true" showInputMessage="true" sqref="C2:D2 D8:F10 M8:O9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Menus!$D$2:$D$11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Menus!$D$2:$D$6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62"/>
  <sheetViews>
    <sheetView showFormulas="false" showGridLines="false" showRowColHeaders="false" showZeros="true" rightToLeft="false" tabSelected="false" showOutlineSymbols="true" defaultGridColor="true" view="pageBreakPreview" topLeftCell="A16" colorId="64" zoomScale="55" zoomScaleNormal="2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29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6.57"/>
    <col collapsed="false" customWidth="true" hidden="false" outlineLevel="0" max="9" min="7" style="1" width="8.71"/>
    <col collapsed="false" customWidth="true" hidden="false" outlineLevel="0" max="10" min="10" style="1" width="10.14"/>
    <col collapsed="false" customWidth="true" hidden="false" outlineLevel="0" max="11" min="11" style="1" width="25.71"/>
    <col collapsed="false" customWidth="true" hidden="false" outlineLevel="0" max="12" min="12" style="1" width="20.71"/>
    <col collapsed="false" customWidth="true" hidden="false" outlineLevel="0" max="15" min="13" style="1" width="6.57"/>
    <col collapsed="false" customWidth="true" hidden="false" outlineLevel="0" max="18" min="16" style="1" width="8.71"/>
    <col collapsed="false" customWidth="true" hidden="false" outlineLevel="0" max="19" min="19" style="1" width="10.14"/>
    <col collapsed="false" customWidth="true" hidden="false" outlineLevel="0" max="20" min="20" style="1" width="2.29"/>
    <col collapsed="false" customWidth="false" hidden="false" outlineLevel="0" max="16384" min="21" style="1" width="11.43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3"/>
    </row>
    <row r="2" customFormat="false" ht="36" hidden="false" customHeight="true" outlineLevel="0" collapsed="false">
      <c r="B2" s="4" t="s">
        <v>0</v>
      </c>
      <c r="C2" s="5"/>
      <c r="D2" s="5"/>
      <c r="E2" s="6" t="s">
        <v>1</v>
      </c>
      <c r="F2" s="6"/>
      <c r="G2" s="5"/>
      <c r="H2" s="5"/>
      <c r="I2" s="7" t="s">
        <v>2</v>
      </c>
      <c r="J2" s="7"/>
      <c r="K2" s="7"/>
      <c r="L2" s="4" t="s">
        <v>3</v>
      </c>
      <c r="M2" s="8" t="str">
        <f aca="false">IF($C$3="","",VLOOKUP($C$3,Menus!D2:F11,2,FALSE()))</f>
        <v/>
      </c>
      <c r="N2" s="8"/>
      <c r="O2" s="8"/>
      <c r="U2" s="3"/>
    </row>
    <row r="3" customFormat="false" ht="36" hidden="false" customHeight="true" outlineLevel="0" collapsed="false">
      <c r="B3" s="9" t="s">
        <v>4</v>
      </c>
      <c r="C3" s="10"/>
      <c r="D3" s="10"/>
      <c r="E3" s="11" t="s">
        <v>5</v>
      </c>
      <c r="F3" s="11"/>
      <c r="G3" s="5"/>
      <c r="H3" s="5"/>
      <c r="I3" s="7"/>
      <c r="J3" s="7"/>
      <c r="K3" s="7"/>
      <c r="L3" s="4" t="s">
        <v>6</v>
      </c>
      <c r="M3" s="8" t="str">
        <f aca="false">IF($C$3="","",VLOOKUP($C$3,Menus!D2:F11,3,FALSE()))</f>
        <v/>
      </c>
      <c r="N3" s="8"/>
      <c r="O3" s="8"/>
      <c r="U3" s="3"/>
    </row>
    <row r="4" customFormat="false" ht="12" hidden="false" customHeight="true" outlineLevel="0" collapsed="false">
      <c r="B4" s="12"/>
      <c r="C4" s="13"/>
      <c r="D4" s="14"/>
      <c r="E4" s="14"/>
      <c r="F4" s="14"/>
      <c r="G4" s="15"/>
      <c r="H4" s="15"/>
      <c r="I4" s="16"/>
      <c r="J4" s="16"/>
      <c r="K4" s="16"/>
      <c r="L4" s="16"/>
      <c r="M4" s="16"/>
      <c r="N4" s="16"/>
      <c r="U4" s="3"/>
    </row>
    <row r="5" customFormat="false" ht="24.75" hidden="false" customHeight="true" outlineLevel="0" collapsed="false">
      <c r="B5" s="90" t="s">
        <v>7</v>
      </c>
      <c r="C5" s="90"/>
      <c r="D5" s="90"/>
      <c r="E5" s="90"/>
      <c r="F5" s="90"/>
      <c r="G5" s="90"/>
      <c r="H5" s="90"/>
      <c r="I5" s="90"/>
      <c r="J5" s="90"/>
      <c r="K5" s="90" t="s">
        <v>23</v>
      </c>
      <c r="L5" s="90"/>
      <c r="M5" s="90"/>
      <c r="N5" s="90"/>
      <c r="O5" s="90"/>
      <c r="P5" s="90"/>
      <c r="Q5" s="90"/>
      <c r="R5" s="90"/>
      <c r="S5" s="90"/>
      <c r="U5" s="3"/>
    </row>
    <row r="6" customFormat="false" ht="9.75" hidden="false" customHeight="true" outlineLevel="0" collapsed="false"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U6" s="3"/>
    </row>
    <row r="7" s="26" customFormat="true" ht="27.75" hidden="false" customHeight="true" outlineLevel="0" collapsed="false">
      <c r="A7" s="92"/>
      <c r="B7" s="22" t="s">
        <v>8</v>
      </c>
      <c r="C7" s="22" t="s">
        <v>9</v>
      </c>
      <c r="D7" s="22" t="s">
        <v>10</v>
      </c>
      <c r="E7" s="22"/>
      <c r="F7" s="22"/>
      <c r="G7" s="23" t="s">
        <v>11</v>
      </c>
      <c r="H7" s="93" t="s">
        <v>12</v>
      </c>
      <c r="I7" s="93" t="s">
        <v>13</v>
      </c>
      <c r="J7" s="93"/>
      <c r="K7" s="94" t="s">
        <v>8</v>
      </c>
      <c r="L7" s="22" t="s">
        <v>9</v>
      </c>
      <c r="M7" s="22" t="s">
        <v>10</v>
      </c>
      <c r="N7" s="22"/>
      <c r="O7" s="22"/>
      <c r="P7" s="23" t="s">
        <v>11</v>
      </c>
      <c r="Q7" s="93" t="s">
        <v>12</v>
      </c>
      <c r="R7" s="23" t="s">
        <v>13</v>
      </c>
      <c r="S7" s="23"/>
      <c r="T7" s="58"/>
      <c r="U7" s="27"/>
    </row>
    <row r="8" s="18" customFormat="true" ht="22.5" hidden="false" customHeight="true" outlineLevel="0" collapsed="false">
      <c r="A8" s="21"/>
      <c r="B8" s="95"/>
      <c r="C8" s="95"/>
      <c r="D8" s="30"/>
      <c r="E8" s="30"/>
      <c r="F8" s="30"/>
      <c r="G8" s="8" t="str">
        <f aca="false">IF(H15="","", IF(AND(B14=B8,C14=C8), H12+H14, H12+H15))</f>
        <v/>
      </c>
      <c r="H8" s="96" t="str">
        <f aca="false">IF(I15="","", IF(AND(B14=B8,C14=C8), I12+I14, I12+I15))</f>
        <v/>
      </c>
      <c r="I8" s="53" t="str">
        <f aca="false">IF(J15="","",IF(AND(B14=B8,C14=C8),
(D12+E12+F12+D14+E14+F14)/(M12+N12+O12+M14+N14+O14),
(D12+E12+F12+D15+E15+F15)/(M12+N12+O12+M15+N15+O15)))</f>
        <v/>
      </c>
      <c r="J8" s="53"/>
      <c r="K8" s="97"/>
      <c r="L8" s="95"/>
      <c r="M8" s="30"/>
      <c r="N8" s="30"/>
      <c r="O8" s="30"/>
      <c r="P8" s="98" t="str">
        <f aca="false">IF(Q15="","",IF(AND(K14=K8,L14=L8),H13+Q14,H13+Q15))</f>
        <v/>
      </c>
      <c r="Q8" s="98" t="str">
        <f aca="false">IF(R15="","",IF(AND(K14=K8,L14=L8),I13+R14,I13+R15))</f>
        <v/>
      </c>
      <c r="R8" s="32" t="str">
        <f aca="false">IF(S15="","",IF(AND(K14=K8,L14=L8),
(D13+E13+F13+M14+N14+O14)/(M13+N13+O13+D14+E14+F14),
(D13+E13+F13+M15+N15+O15)/(M13+N13+O13+D15+E15+F15)))</f>
        <v/>
      </c>
      <c r="S8" s="32"/>
      <c r="T8" s="61"/>
      <c r="U8" s="34"/>
    </row>
    <row r="9" s="18" customFormat="true" ht="22.5" hidden="false" customHeight="true" outlineLevel="0" collapsed="false">
      <c r="A9" s="21"/>
      <c r="B9" s="95"/>
      <c r="C9" s="95"/>
      <c r="D9" s="30"/>
      <c r="E9" s="30"/>
      <c r="F9" s="30"/>
      <c r="G9" s="8" t="str">
        <f aca="false">IF(H15="","",IF(AND(B14=B9,C14=C9),Q12+H14, Q12+H15 ))</f>
        <v/>
      </c>
      <c r="H9" s="8" t="str">
        <f aca="false">IF(I15="","",IF(AND(B14=B9,C14=C9),R12+I14, R12+I15 ))</f>
        <v/>
      </c>
      <c r="I9" s="53" t="str">
        <f aca="false">IF(J15="","",IF(AND(B14=B9,C14=C9),
(M12+N12+O12+D14+E14+F14)/(D12+E12+F12+M14+N14+O14),
(M12+N12+O12+D15+E15+F15)/(D12+E12+F12+M15+N15+O15)))</f>
        <v/>
      </c>
      <c r="J9" s="53"/>
      <c r="K9" s="99"/>
      <c r="L9" s="95"/>
      <c r="M9" s="30"/>
      <c r="N9" s="30"/>
      <c r="O9" s="30"/>
      <c r="P9" s="98" t="str">
        <f aca="false">IF(Q15="","",IF(AND(K14=K9,L14=L9),Q13+Q14,Q13+Q15))</f>
        <v/>
      </c>
      <c r="Q9" s="98" t="str">
        <f aca="false">IF(R15="","",IF(AND(K14=K9,L14=L9),R13+R14,R13+R15))</f>
        <v/>
      </c>
      <c r="R9" s="32" t="str">
        <f aca="false">IF(S15="","",IF(AND(K14=K9,L14=L9),
(M13+N13+O13+M14+N14+O14)/(D13+E13+F13+D14+E14+F14), (M13+N13+O13+M15+N15+O15)/(D13+E13+F13+D15+E15+F15)))</f>
        <v/>
      </c>
      <c r="S9" s="32"/>
      <c r="T9" s="61"/>
      <c r="U9" s="34"/>
    </row>
    <row r="10" customFormat="false" ht="9.75" hidden="false" customHeight="true" outlineLevel="0" collapsed="false">
      <c r="B10" s="37"/>
      <c r="C10" s="37"/>
      <c r="D10" s="38"/>
      <c r="E10" s="38"/>
      <c r="F10" s="38"/>
      <c r="G10" s="37"/>
      <c r="H10" s="37"/>
      <c r="I10" s="37"/>
      <c r="J10" s="37"/>
      <c r="K10" s="38"/>
      <c r="L10" s="38"/>
      <c r="M10" s="38"/>
      <c r="N10" s="38"/>
      <c r="O10" s="37"/>
      <c r="P10" s="37"/>
      <c r="Q10" s="37"/>
      <c r="R10" s="37"/>
      <c r="S10" s="37"/>
      <c r="U10" s="3"/>
    </row>
    <row r="11" customFormat="false" ht="30" hidden="false" customHeight="true" outlineLevel="0" collapsed="false">
      <c r="A11" s="41"/>
      <c r="B11" s="42" t="s">
        <v>14</v>
      </c>
      <c r="C11" s="42"/>
      <c r="D11" s="42" t="s">
        <v>15</v>
      </c>
      <c r="E11" s="42" t="s">
        <v>28</v>
      </c>
      <c r="F11" s="42" t="s">
        <v>17</v>
      </c>
      <c r="G11" s="43" t="s">
        <v>18</v>
      </c>
      <c r="H11" s="43" t="s">
        <v>19</v>
      </c>
      <c r="I11" s="104" t="s">
        <v>12</v>
      </c>
      <c r="J11" s="44" t="s">
        <v>20</v>
      </c>
      <c r="K11" s="107" t="s">
        <v>21</v>
      </c>
      <c r="L11" s="107"/>
      <c r="M11" s="47" t="s">
        <v>15</v>
      </c>
      <c r="N11" s="47" t="s">
        <v>16</v>
      </c>
      <c r="O11" s="47" t="s">
        <v>17</v>
      </c>
      <c r="P11" s="46" t="s">
        <v>18</v>
      </c>
      <c r="Q11" s="46" t="s">
        <v>19</v>
      </c>
      <c r="R11" s="46" t="s">
        <v>12</v>
      </c>
      <c r="S11" s="47" t="s">
        <v>20</v>
      </c>
      <c r="T11" s="33"/>
      <c r="U11" s="3"/>
    </row>
    <row r="12" s="18" customFormat="true" ht="24.75" hidden="false" customHeight="true" outlineLevel="0" collapsed="false">
      <c r="A12" s="21"/>
      <c r="B12" s="49" t="str">
        <f aca="false">IF(B8="","",B8)</f>
        <v/>
      </c>
      <c r="C12" s="49" t="str">
        <f aca="false">IF(C8="","",C8)</f>
        <v/>
      </c>
      <c r="D12" s="30"/>
      <c r="E12" s="30"/>
      <c r="F12" s="30"/>
      <c r="G12" s="51" t="str">
        <f aca="false">IF(OR(I12="",R12=""),"",IF(I12&gt;R12,"G","P"))</f>
        <v/>
      </c>
      <c r="H12" s="52" t="str">
        <f aca="false">IF(G12="","",IF(G12="G",3,1))</f>
        <v/>
      </c>
      <c r="I12" s="31" t="str">
        <f aca="false">IF(OR(D12="",M12=""),"",
IF(AND(D12&gt;M12,E12&gt;N12),3,
IF(OR(AND(D12&gt;M12,F12&gt;O12),AND(E12&gt;N12,F12&gt;O12)),2,
IF(OR(D12&gt;M12,E12&gt;N12,F12&gt;O12),1,0))))</f>
        <v/>
      </c>
      <c r="J12" s="53" t="str">
        <f aca="false">IF(AND(ISNUMBER(D12), ISNUMBER(M12)),(D12 + E12 + F12) / (M12 + N12 + O12),"")</f>
        <v/>
      </c>
      <c r="K12" s="54" t="str">
        <f aca="false">IF(K8="","",K8)</f>
        <v/>
      </c>
      <c r="L12" s="54" t="str">
        <f aca="false">IF(L8="","",L8)</f>
        <v/>
      </c>
      <c r="M12" s="30"/>
      <c r="N12" s="30"/>
      <c r="O12" s="30"/>
      <c r="P12" s="56" t="str">
        <f aca="false">IF(OR(I12="",R12=""),"",IF(R12&gt;I12,"G","P"))</f>
        <v/>
      </c>
      <c r="Q12" s="57" t="str">
        <f aca="false">IF(P12="","",IF(P12="G",3,1))</f>
        <v/>
      </c>
      <c r="R12" s="57" t="str">
        <f aca="false">IF(OR(D12="",M12=""),"",
IF(AND(M12&gt;D12,N12&gt;E12),3,
IF(OR(AND(M12&gt;D12,O12&gt;F12),AND(N12&gt;E12,O12&gt;F12)),2,
IF(OR(M12&gt;D12,N12&gt;E12,O12&gt;F12),1,0))))</f>
        <v/>
      </c>
      <c r="S12" s="32" t="str">
        <f aca="false">IF(AND(ISNUMBER(M12), ISNUMBER(D12)),(M12 + N12 + O12) / (D12 + E12 + F12),"")</f>
        <v/>
      </c>
      <c r="T12" s="61"/>
      <c r="U12" s="34"/>
    </row>
    <row r="13" s="18" customFormat="true" ht="24.75" hidden="false" customHeight="true" outlineLevel="0" collapsed="false">
      <c r="A13" s="21"/>
      <c r="B13" s="49" t="str">
        <f aca="false">IF(K8="","",K8)</f>
        <v/>
      </c>
      <c r="C13" s="49" t="str">
        <f aca="false">IF(L8="","",L8)</f>
        <v/>
      </c>
      <c r="D13" s="30"/>
      <c r="E13" s="30"/>
      <c r="F13" s="30"/>
      <c r="G13" s="51" t="str">
        <f aca="false">IF(OR(I13="",R13=""),"",IF(I13&gt;R13,"G","P"))</f>
        <v/>
      </c>
      <c r="H13" s="52" t="str">
        <f aca="false">IF(G13="","",IF(G13="G",3,1))</f>
        <v/>
      </c>
      <c r="I13" s="31" t="str">
        <f aca="false">IF(OR(D13="",M13=""),"",
IF(AND(D13&gt;M13,E13&gt;N13),3,
IF(OR(AND(D13&gt;M13,F13&gt;O13),AND(E13&gt;N13,F13&gt;O13)),2,
IF(OR(D13&gt;M13,E13&gt;N13,F13&gt;O13),1,0))))</f>
        <v/>
      </c>
      <c r="J13" s="53" t="str">
        <f aca="false">IF(AND(ISNUMBER(D13), ISNUMBER(M13)),(D13 + E13 + F13) / (M13 + N13 + O13),"")</f>
        <v/>
      </c>
      <c r="K13" s="54" t="str">
        <f aca="false">IF(K9="","",K9)</f>
        <v/>
      </c>
      <c r="L13" s="54" t="str">
        <f aca="false">IF(L9="","",L9)</f>
        <v/>
      </c>
      <c r="M13" s="30"/>
      <c r="N13" s="30"/>
      <c r="O13" s="30"/>
      <c r="P13" s="56" t="str">
        <f aca="false">IF(OR(I13="",R13=""),"",IF(R13&gt;I13,"G","P"))</f>
        <v/>
      </c>
      <c r="Q13" s="57" t="str">
        <f aca="false">IF(P13="","",IF(P13="G",3,1))</f>
        <v/>
      </c>
      <c r="R13" s="57" t="str">
        <f aca="false">IF(OR(D13="",M13=""),"",
IF(AND(M13&gt;D13,N13&gt;E13),3,
IF(OR(AND(M13&gt;D13,O13&gt;F13),AND(N13&gt;E13,O13&gt;F13)),2,
IF(OR(M13&gt;D13,N13&gt;E13,O13&gt;F13),1,0))))</f>
        <v/>
      </c>
      <c r="S13" s="32" t="str">
        <f aca="false">IF(AND(ISNUMBER(M13), ISNUMBER(D13)),(M13 + N13 + O13) / (D13 + E13 + F13),"")</f>
        <v/>
      </c>
      <c r="T13" s="61"/>
      <c r="U13" s="34"/>
    </row>
    <row r="14" s="18" customFormat="true" ht="24.75" hidden="false" customHeight="true" outlineLevel="0" collapsed="false">
      <c r="A14" s="21"/>
      <c r="B14" s="49" t="str">
        <f aca="false">IF(P12="","",IF(P12="G", K12, B12))</f>
        <v/>
      </c>
      <c r="C14" s="49" t="str">
        <f aca="false">IF(P12="","",IF(P12="G", L12, C12))</f>
        <v/>
      </c>
      <c r="D14" s="30"/>
      <c r="E14" s="30"/>
      <c r="F14" s="30"/>
      <c r="G14" s="51" t="str">
        <f aca="false">IF(OR(I14="",R14=""),"",IF(I14&gt;R14,"G","P"))</f>
        <v/>
      </c>
      <c r="H14" s="52" t="str">
        <f aca="false">IF(G14="","",IF(G14="G",3,1))</f>
        <v/>
      </c>
      <c r="I14" s="31" t="str">
        <f aca="false">IF(OR(D14="",M14=""),"",
IF(AND(D14&gt;M14,E14&gt;N14),3,
IF(OR(AND(D14&gt;M14,F14&gt;O14),AND(E14&gt;N14,F14&gt;O14)),2,
IF(OR(D14&gt;M14,E14&gt;N14,F14&gt;O14),1,0))))</f>
        <v/>
      </c>
      <c r="J14" s="53" t="str">
        <f aca="false">IF(AND(ISNUMBER(D14), ISNUMBER(M14)),(D14 + E14 + F14) / (M14 + N14 + O14),"")</f>
        <v/>
      </c>
      <c r="K14" s="54" t="str">
        <f aca="false">IF(P13="","",IF(P13="P", K13, B13))</f>
        <v/>
      </c>
      <c r="L14" s="54" t="str">
        <f aca="false">IF(P13="","",IF(P13="P", L13, C13))</f>
        <v/>
      </c>
      <c r="M14" s="30"/>
      <c r="N14" s="30"/>
      <c r="O14" s="30"/>
      <c r="P14" s="56" t="str">
        <f aca="false">IF(OR(I14="",R14=""),"",IF(R14&gt;I14,"G","P"))</f>
        <v/>
      </c>
      <c r="Q14" s="57" t="str">
        <f aca="false">IF(P14="","",IF(P14="G",3,1))</f>
        <v/>
      </c>
      <c r="R14" s="57" t="str">
        <f aca="false">IF(OR(D14="",M14=""),"",
IF(AND(M14&gt;D14,N14&gt;E14),3,
IF(OR(AND(M14&gt;D14,O14&gt;F14),AND(N14&gt;E14,O14&gt;F14)),2,
IF(OR(M14&gt;D14,N14&gt;E14,O14&gt;F14),1,0))))</f>
        <v/>
      </c>
      <c r="S14" s="32" t="str">
        <f aca="false">IF(AND(ISNUMBER(M14), ISNUMBER(D14)),(M14 + N14 + O14) / (D14 + E14 + F14),"")</f>
        <v/>
      </c>
      <c r="T14" s="61"/>
      <c r="U14" s="34"/>
    </row>
    <row r="15" s="18" customFormat="true" ht="24.75" hidden="false" customHeight="true" outlineLevel="0" collapsed="false">
      <c r="A15" s="21"/>
      <c r="B15" s="49" t="str">
        <f aca="false">IF(P13="","",IF(P13="G", K13, B13))</f>
        <v/>
      </c>
      <c r="C15" s="49" t="str">
        <f aca="false">IF(P13="","",IF(P13="G", L13, C13))</f>
        <v/>
      </c>
      <c r="D15" s="30"/>
      <c r="E15" s="30"/>
      <c r="F15" s="30"/>
      <c r="G15" s="51" t="str">
        <f aca="false">IF(OR(I15="",R15=""),"",IF(I15&gt;R15,"G","P"))</f>
        <v/>
      </c>
      <c r="H15" s="52" t="str">
        <f aca="false">IF(G15="","",IF(G15="G",3,1))</f>
        <v/>
      </c>
      <c r="I15" s="31" t="str">
        <f aca="false">IF(OR(D15="",M15=""),"",
IF(AND(D15&gt;M15,E15&gt;N15),3,
IF(OR(AND(D15&gt;M15,F15&gt;O15),AND(E15&gt;N15,F15&gt;O15)),2,
IF(OR(D15&gt;M15,E15&gt;N15,F15&gt;O15),1,0))))</f>
        <v/>
      </c>
      <c r="J15" s="53" t="str">
        <f aca="false">IF(AND(ISNUMBER(D15), ISNUMBER(M15)),(D15 + E15 + F15) / (M15 + N15 + O15),"")</f>
        <v/>
      </c>
      <c r="K15" s="54" t="str">
        <f aca="false">IF(P12="","",IF(P12="P", K12, B12))</f>
        <v/>
      </c>
      <c r="L15" s="54" t="str">
        <f aca="false">IF(P12="","",IF(P12="P", L12, C12))</f>
        <v/>
      </c>
      <c r="M15" s="30"/>
      <c r="N15" s="30"/>
      <c r="O15" s="30"/>
      <c r="P15" s="56" t="str">
        <f aca="false">IF(OR(I15="",R15=""),"",IF(R15&gt;I15,"G","P"))</f>
        <v/>
      </c>
      <c r="Q15" s="57" t="str">
        <f aca="false">IF(P15="","",IF(P15="G",3,1))</f>
        <v/>
      </c>
      <c r="R15" s="57" t="str">
        <f aca="false">IF(OR(D15="",M15=""),"",
IF(AND(M15&gt;D15,N15&gt;E15),3,
IF(OR(AND(M15&gt;D15,O15&gt;F15),AND(N15&gt;E15,O15&gt;F15)),2,
IF(OR(M15&gt;D15,N15&gt;E15,O15&gt;F15),1,0))))</f>
        <v/>
      </c>
      <c r="S15" s="32" t="str">
        <f aca="false">IF(AND(ISNUMBER(M15), ISNUMBER(D15)),(M15 + N15 + O15) / (D15 + E15 + F15),"")</f>
        <v/>
      </c>
      <c r="T15" s="61"/>
      <c r="U15" s="34"/>
    </row>
    <row r="16" customFormat="false" ht="24" hidden="false" customHeight="true" outlineLevel="0" collapsed="false">
      <c r="A16" s="2"/>
      <c r="B16" s="63"/>
      <c r="C16" s="64"/>
      <c r="D16" s="65"/>
      <c r="E16" s="108"/>
      <c r="F16" s="109"/>
      <c r="G16" s="66"/>
      <c r="H16" s="66"/>
      <c r="I16" s="67"/>
      <c r="J16" s="67"/>
      <c r="K16" s="67"/>
      <c r="L16" s="67"/>
      <c r="M16" s="67"/>
      <c r="N16" s="67"/>
      <c r="O16" s="68"/>
      <c r="P16" s="68"/>
      <c r="Q16" s="68"/>
      <c r="R16" s="68"/>
      <c r="S16" s="68"/>
      <c r="T16" s="2"/>
      <c r="U16" s="3"/>
    </row>
    <row r="17" customFormat="false" ht="24" hidden="false" customHeight="true" outlineLevel="0" collapsed="false">
      <c r="A17" s="2"/>
      <c r="B17" s="12" t="s">
        <v>31</v>
      </c>
      <c r="C17" s="13"/>
      <c r="D17" s="14"/>
      <c r="E17" s="105"/>
      <c r="F17" s="106"/>
      <c r="G17" s="15"/>
      <c r="H17" s="15"/>
      <c r="I17" s="16"/>
      <c r="J17" s="16"/>
      <c r="K17" s="16"/>
      <c r="L17" s="16"/>
      <c r="M17" s="16"/>
      <c r="N17" s="16"/>
      <c r="T17" s="2"/>
      <c r="U17" s="3"/>
    </row>
    <row r="18" customFormat="false" ht="24.75" hidden="false" customHeight="true" outlineLevel="0" collapsed="false">
      <c r="B18" s="17" t="s">
        <v>24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8"/>
      <c r="U18" s="3"/>
    </row>
    <row r="19" customFormat="false" ht="9.75" hidden="false" customHeight="tru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0"/>
      <c r="M19" s="20"/>
      <c r="N19" s="20"/>
      <c r="O19" s="20"/>
      <c r="P19" s="20"/>
      <c r="U19" s="3"/>
    </row>
    <row r="20" s="26" customFormat="true" ht="27.75" hidden="false" customHeight="true" outlineLevel="0" collapsed="false">
      <c r="A20" s="21"/>
      <c r="B20" s="22" t="s">
        <v>8</v>
      </c>
      <c r="C20" s="22" t="s">
        <v>9</v>
      </c>
      <c r="D20" s="22" t="s">
        <v>10</v>
      </c>
      <c r="E20" s="22"/>
      <c r="F20" s="22"/>
      <c r="G20" s="22"/>
      <c r="H20" s="23" t="s">
        <v>11</v>
      </c>
      <c r="I20" s="23"/>
      <c r="J20" s="23" t="s">
        <v>12</v>
      </c>
      <c r="K20" s="23" t="s">
        <v>13</v>
      </c>
      <c r="L20" s="24"/>
      <c r="M20" s="25"/>
      <c r="N20" s="25"/>
      <c r="U20" s="27"/>
    </row>
    <row r="21" s="18" customFormat="true" ht="24" hidden="false" customHeight="true" outlineLevel="0" collapsed="false">
      <c r="A21" s="21"/>
      <c r="B21" s="28"/>
      <c r="C21" s="29"/>
      <c r="D21" s="30"/>
      <c r="E21" s="30"/>
      <c r="F21" s="30"/>
      <c r="G21" s="30"/>
      <c r="H21" s="31" t="str">
        <f aca="false">IF(H28="","",
IF(AND(B21=B27,C21=C27,B21=B28,C21=C28),H27+H28,
IF(AND(B21=B26,C21=C26,B21=K27,C21=L27),H26+Q27,
IF(AND(B21=B26,C21=C26,B21=K28,C21=L28),H26+Q28,
IF(AND(B21=K26,C21=L26,B21=K27,C21=L27),Q26+Q27,
IF(AND(B21=K26,C21=L26,B21=K28,C21=L28),Q26+Q28))))))</f>
        <v/>
      </c>
      <c r="I21" s="31"/>
      <c r="J21" s="31" t="str">
        <f aca="false">IF(I28="","", 
IF(AND(B21=B27,C21=C27,B21=B28,C21=C28),I27+I28,
IF(AND(B21=B26,C21=C26,B21=K27,C21=L27),I26+R27, 
IF(AND(B21=B26,C21=C26,B21=K28,C21=L28),I26+R28, 
IF(AND(B21=K26,C21=L26,B21=K27,C21=L27),R26+R27, 
IF(AND(B21=K26,C21=L26,B21=K28,C21=L28),R26+R28))))))</f>
        <v/>
      </c>
      <c r="K21" s="32" t="str">
        <f aca="false">IF(I28="","",
IF(AND(B21=B27,C21=C27,B21=B28,C21=C28),
(D27+E27+F27+D28+E28+F28)/(M27+N27+O27+M28+N28+O28),
IF(AND(B21=B26,C21=C26,B21=K27,C21=L27),
(D26+E26+F26+M27+N27+O27)/(M26+N26+O26+D27+E27+F27),
IF(AND(B21=B26,C21=C26,B21=K28,C21=L28),
(D26+E26+F26+M28+N28+O28)/(M26+N26+O26+D28+E28+F28),
IF(AND(B21=K26,C21=L26,B21=K27,C21=L27),
(M26+N26+O26+M27+N27+O27)/(D26+E26+F26+D27+E27+F27),
IF(AND(B21=K26,C21=L26,B21=K28,C21=L28),
(M26+N26+O26+M28+N28+O28)/(D26+E26+F26+D28+E28+F28)))))))</f>
        <v/>
      </c>
      <c r="L21" s="33"/>
      <c r="U21" s="34"/>
    </row>
    <row r="22" s="18" customFormat="true" ht="24" hidden="false" customHeight="true" outlineLevel="0" collapsed="false">
      <c r="A22" s="21"/>
      <c r="B22" s="28"/>
      <c r="C22" s="29"/>
      <c r="D22" s="30"/>
      <c r="E22" s="30"/>
      <c r="F22" s="30"/>
      <c r="G22" s="30"/>
      <c r="H22" s="31" t="str">
        <f aca="false">IF(H28="","", 
IF(AND(B22=B27,C22=C27,B22=B28,C22=C28),H27+H28, 
IF(AND(B22=B26,C22=C26,B22=K27,C22=L27),H26+Q27, 
IF(AND(B22=B26,C22=C26,B22=K28,C22=L28),H26+Q28, 
IF(AND(B22=K26,C22=L26,B22=K27,C22=L27),Q26+Q27, 
IF(AND(B22=K26,C22=L26,B22=K28,C22=L28),Q26+Q28))))))</f>
        <v/>
      </c>
      <c r="I22" s="31"/>
      <c r="J22" s="31" t="str">
        <f aca="false">IF(I28="","", 
IF(AND(B22=B27,C22=C27,B22=B28,C22=C28),I27+I28, 
IF(AND(B22=B26,C22=C26,B22=K27,C22=L27),I26+R27, 
IF(AND(B22=B26,C22=C26,B22=K28,C22=L28),I26+R28, 
IF(AND(B22=K26,C22=L26,B22=K27,C22=L27),R26+R27, 
IF(AND(B22=K26,C22=L26,B22=K28,C22=L28),R26+R28))))))</f>
        <v/>
      </c>
      <c r="K22" s="32" t="str">
        <f aca="false">IF(I28="","", 
IF(AND(B22=B27,C22=C27,B22=B28,C22=C28), 
(D27+E27+F27+D28+E28+F28)/(M27+N27+O27+M28+N28+O28), 
IF(AND(B22=B26,C22=C26,B22=K27,C22=L27), 
(D26+E26+F26+M27+N27+O27)/(M26+N26+O26+D27+E27+F27), 
IF(AND(B22=B26,C22=C26,B22=K28,C22=L28), 
(D26+E26+F26+M28+N28+O28)/(M26+N26+O26+D28+E28+F28), 
IF(AND(B22=K26,C22=L26,B22=K27,C22=L27),
(M26+N26+O26+M27+N27+O27)/(D26+E26+F26+D27+E27+F27), 
IF(AND(B22=K26,C22=L26,B22=K28,C22=L28), 
(M26+N26+O26+M28+N28+O28)/(D26+E26+F26+D28+E28+F28)))))))</f>
        <v/>
      </c>
      <c r="L22" s="33"/>
      <c r="U22" s="34"/>
    </row>
    <row r="23" customFormat="false" ht="24" hidden="false" customHeight="true" outlineLevel="0" collapsed="false">
      <c r="A23" s="21"/>
      <c r="B23" s="35"/>
      <c r="C23" s="36"/>
      <c r="D23" s="30"/>
      <c r="E23" s="30"/>
      <c r="F23" s="30"/>
      <c r="G23" s="30"/>
      <c r="H23" s="31" t="str">
        <f aca="false">IF(H28="","", 
IF(AND(B23=B27,C23=C27,B23=B28,C23=C28),H27+H28, 
IF(AND(B23=B26,C23=C26,B23=K27,C23=L27),H26+Q27, 
IF(AND(B23=B26,C23=C26,B23=K28,C23=L28),H26+Q28, 
IF(AND(B23=K26,C23=L26,B23=K27,C23=L27),Q26+Q27, 
IF(AND(B22=K26,C23=L26,B23=K28,C23=L28),Q26+Q28))))))</f>
        <v/>
      </c>
      <c r="I23" s="31"/>
      <c r="J23" s="31" t="str">
        <f aca="false">IF(I28="","",
IF(AND(B23=B27,C23=C27,B23=B28,C23=C28),I27+I28,
IF(AND(B23=B26,C23=C26,B23=K27,C23=L27),I26+R27,
IF(AND(B23=B26,C23=C26,B23=K28,C23=L28),I26+R28,
IF(AND(B23=K26,C23=L26,B23=K27,C23=L27),R26+R27,
IF(AND(B23=K26,C23=L26,B23=K28,C23=L28),R26+R28))))))</f>
        <v/>
      </c>
      <c r="K23" s="32" t="str">
        <f aca="false">IF(I28="","",  
IF(AND(B23=B27,C23=C27,B23=B28,C23=C28),  
(D27+E27+F27+D28+E28+F28)/(M27+N27+O27+M28+N28+O28),  
IF(AND(B23=B26,C23=C26,B23=K27,C23=L27),  
(D26+E26+F26+M27+N27+O27)/(M26+N26+O26+D27+E27+F27),  
IF(AND(B23=B26,C23=C26,B23=K28,C23=L28),  
(D26+E26+F26+M28+N28+O28)/(M26+N26+O26+D28+E28+F28),  
IF(AND(B23=K26,C23=L26,B23=K27,C23=L27), 
(M26+N26+O26+M27+N27+O27)/(D26+E26+F26+D27+E27+F27),  
IF(AND(B23=K26,C23=L26,B23=K28,C23=L28),  
(M26+N26+O26+M28+N28+O28)/(D26+E26+F26+D28+E28+F28)))))))</f>
        <v/>
      </c>
      <c r="L23" s="33"/>
      <c r="O23" s="18"/>
      <c r="P23" s="18"/>
      <c r="T23" s="18"/>
      <c r="U23" s="3"/>
    </row>
    <row r="24" customFormat="false" ht="9" hidden="false" customHeight="true" outlineLevel="0" collapsed="false">
      <c r="B24" s="37"/>
      <c r="C24" s="37"/>
      <c r="D24" s="38"/>
      <c r="E24" s="38"/>
      <c r="F24" s="38"/>
      <c r="G24" s="37"/>
      <c r="H24" s="37"/>
      <c r="I24" s="37"/>
      <c r="J24" s="38"/>
      <c r="K24" s="38"/>
      <c r="L24" s="39"/>
      <c r="M24" s="39"/>
      <c r="N24" s="39"/>
      <c r="O24" s="40"/>
      <c r="P24" s="40"/>
      <c r="Q24" s="40"/>
      <c r="R24" s="40"/>
      <c r="S24" s="40"/>
      <c r="U24" s="3"/>
    </row>
    <row r="25" s="18" customFormat="true" ht="24.75" hidden="false" customHeight="true" outlineLevel="0" collapsed="false">
      <c r="A25" s="41"/>
      <c r="B25" s="42" t="s">
        <v>14</v>
      </c>
      <c r="C25" s="42"/>
      <c r="D25" s="43" t="s">
        <v>15</v>
      </c>
      <c r="E25" s="43" t="s">
        <v>16</v>
      </c>
      <c r="F25" s="43" t="s">
        <v>17</v>
      </c>
      <c r="G25" s="43" t="s">
        <v>18</v>
      </c>
      <c r="H25" s="43" t="s">
        <v>19</v>
      </c>
      <c r="I25" s="43" t="s">
        <v>12</v>
      </c>
      <c r="J25" s="44" t="s">
        <v>20</v>
      </c>
      <c r="K25" s="45" t="s">
        <v>21</v>
      </c>
      <c r="L25" s="45"/>
      <c r="M25" s="46" t="s">
        <v>15</v>
      </c>
      <c r="N25" s="46" t="s">
        <v>16</v>
      </c>
      <c r="O25" s="46" t="s">
        <v>17</v>
      </c>
      <c r="P25" s="46" t="s">
        <v>18</v>
      </c>
      <c r="Q25" s="46" t="s">
        <v>19</v>
      </c>
      <c r="R25" s="46" t="s">
        <v>12</v>
      </c>
      <c r="S25" s="47" t="s">
        <v>22</v>
      </c>
      <c r="T25" s="33"/>
      <c r="U25" s="34"/>
    </row>
    <row r="26" s="18" customFormat="true" ht="24.75" hidden="false" customHeight="true" outlineLevel="0" collapsed="false">
      <c r="A26" s="21"/>
      <c r="B26" s="48" t="str">
        <f aca="false">IF(OR(B21="",B22="",B23="",D21="",D22="",D23=""),"",
IF(OR(AND(D21=D23,D21&lt;&gt;D22),AND(D21=D22,D21&lt;&gt;D23)),B21,B22))</f>
        <v/>
      </c>
      <c r="C26" s="49" t="str">
        <f aca="false">IF(OR(B21="",B22="",B23="",D21="",D22="",D23=""),"", IF(OR(AND(D21=D23,D21&lt;&gt;D22),AND(D21=D22,D21&lt;&gt;D23)),C21,C22))</f>
        <v/>
      </c>
      <c r="D26" s="30"/>
      <c r="E26" s="50"/>
      <c r="F26" s="50"/>
      <c r="G26" s="51" t="str">
        <f aca="false">IF(OR(I26="",R26=""),"",IF(I26&gt;R26,"G","P"))</f>
        <v/>
      </c>
      <c r="H26" s="52" t="str">
        <f aca="false">IF(G26="","",IF(G26="G",3,1))</f>
        <v/>
      </c>
      <c r="I26" s="31" t="str">
        <f aca="false">IF(OR(D26="",M26=""),"",
IF(AND(D26&gt;M26,E26&gt;N26),3,
IF(OR(AND(D26&gt;M26,F26&gt;O26),AND(E26&gt;N26,F26&gt;O26)),2,
IF(OR(D26&gt;M26,E26&gt;N26,F26&gt;O26),1,0))))</f>
        <v/>
      </c>
      <c r="J26" s="53" t="str">
        <f aca="false">IF(AND(ISNUMBER(D26), ISNUMBER(M26)),(D26 + E26 + F26) / (M26 + N26 + O26),"")</f>
        <v/>
      </c>
      <c r="K26" s="54" t="str">
        <f aca="false">IF(OR(B21="",B22="",B23="",D21="",D22="",D23=""),"",
IF(AND(D21=D22,D21&lt;&gt;D23),B22,B23))</f>
        <v/>
      </c>
      <c r="L26" s="55" t="str">
        <f aca="false">IF(OR(B21="",B22="",B23="",D21="",D22="",D23=""),"", IF(AND(D21=D22,D21&lt;&gt;D23),C22,C23))</f>
        <v/>
      </c>
      <c r="M26" s="30"/>
      <c r="N26" s="30"/>
      <c r="O26" s="30"/>
      <c r="P26" s="56" t="str">
        <f aca="false">IF(OR(I26="",R26=""),"",IF(R26&gt;I26,"G","P"))</f>
        <v/>
      </c>
      <c r="Q26" s="57" t="str">
        <f aca="false">IF(P26="","",IF(P26="G",3,1))</f>
        <v/>
      </c>
      <c r="R26" s="57" t="str">
        <f aca="false">IF(OR(D26="",M26=""),"",
IF(AND(M26&gt;D26,N26&gt;E26),3,
IF(OR(AND(M26&gt;D26,O26&gt;F26),AND(N26&gt;E26,O26&gt;F26)),2,
IF(OR(M26&gt;D26,N26&gt;E26,O26&gt;F26),1,0))))</f>
        <v/>
      </c>
      <c r="S26" s="32" t="str">
        <f aca="false">IF(AND(ISNUMBER(M26), ISNUMBER(D26)),(M26 + N26 + O26) / (D26 + E26 + F26),"")</f>
        <v/>
      </c>
      <c r="T26" s="33"/>
      <c r="U26" s="34"/>
    </row>
    <row r="27" s="18" customFormat="true" ht="24.75" hidden="false" customHeight="true" outlineLevel="0" collapsed="false">
      <c r="A27" s="21"/>
      <c r="B27" s="48" t="str">
        <f aca="false">IF(OR(B26="",C26="",K26="",L26=""),"",
IF(AND(B26=B21,C26=C21,K26=B23,L26=C23),B22,
IF(AND(B26=B21,C26=C21,K26=B22,L26=C22),B23,B21)))</f>
        <v/>
      </c>
      <c r="C27" s="49" t="str">
        <f aca="false">IF(OR(B26="",C26="",K26="",L26=""),"", 
IF(AND(B26=B21,C26=C21,K26=B23,L26=C23),C22,
 IF(AND(B26=B21,C26=C21,K26=B22,L26=C22),C23,C21)))</f>
        <v/>
      </c>
      <c r="D27" s="30"/>
      <c r="E27" s="50"/>
      <c r="F27" s="30"/>
      <c r="G27" s="51" t="str">
        <f aca="false">IF(OR(I27="",R27=""),"",IF(I27&gt;R27,"G","P"))</f>
        <v/>
      </c>
      <c r="H27" s="52" t="str">
        <f aca="false">IF(G27="","",IF(G27="G",3,1))</f>
        <v/>
      </c>
      <c r="I27" s="31" t="str">
        <f aca="false">IF(OR(D27="",M27=""),"",
IF(AND(D27&gt;M27,E27&gt;N27),3,
IF(OR(AND(D27&gt;M27,F27&gt;O27),AND(E27&gt;N27,F27&gt;O27)),2,
IF(OR(D27&gt;M27,E27&gt;N27,F27&gt;O27),1,0))))</f>
        <v/>
      </c>
      <c r="J27" s="53" t="str">
        <f aca="false">IF(AND(ISNUMBER(D27), ISNUMBER(M27)),(D27 + E27 + F27) / (M27 + N27 + O27),"")</f>
        <v/>
      </c>
      <c r="K27" s="54" t="str">
        <f aca="false">IF(P26="","",IF(P26="G",B26,K26))</f>
        <v/>
      </c>
      <c r="L27" s="55" t="str">
        <f aca="false">IF(P26="","",IF(P26="G",C26,L26))</f>
        <v/>
      </c>
      <c r="M27" s="30"/>
      <c r="N27" s="30"/>
      <c r="O27" s="30"/>
      <c r="P27" s="56" t="str">
        <f aca="false">IF(OR(I27="",R27=""),"",IF(R27&gt;I27,"G","P"))</f>
        <v/>
      </c>
      <c r="Q27" s="57" t="str">
        <f aca="false">IF(P27="","",IF(P27="G",3,1))</f>
        <v/>
      </c>
      <c r="R27" s="57" t="str">
        <f aca="false">IF(OR(D27="",M27=""),"",
IF(AND(M27&gt;D27,N27&gt;E27),3,
IF(OR(AND(M27&gt;D27,O27&gt;F27),AND(N27&gt;E27,O27&gt;F27)),2,
IF(OR(M27&gt;D27,N27&gt;E27,O27&gt;F27),1,0))))</f>
        <v/>
      </c>
      <c r="S27" s="32" t="str">
        <f aca="false">IF(AND(ISNUMBER(M27), ISNUMBER(D27)),(M27 + N27 + O27) / (D27 + E27 + F27),"")</f>
        <v/>
      </c>
      <c r="T27" s="58"/>
      <c r="U27" s="34"/>
    </row>
    <row r="28" s="18" customFormat="true" ht="24.75" hidden="false" customHeight="true" outlineLevel="0" collapsed="false">
      <c r="A28" s="21"/>
      <c r="B28" s="59" t="str">
        <f aca="false">IF(OR(B26="",C26="",K26="",L26=""),"", 
IF(AND(B26=B21,C26=C21,K26=B23,L26=C23),B22, 
IF(AND(B26=B21,C26=C21,K26=B22,L26=C22),B23,B21)))</f>
        <v/>
      </c>
      <c r="C28" s="60" t="str">
        <f aca="false">IF(OR(B26="",C26="",K26="",L26=""),"",  
IF(AND(B26=B21,C26=C21,K26=B23,L26=C23),C22, 
IF(AND(B26=B21,C26=C21,K26=B22,L26=C22),C23,C21)))</f>
        <v/>
      </c>
      <c r="D28" s="30"/>
      <c r="E28" s="30"/>
      <c r="F28" s="30"/>
      <c r="G28" s="51" t="str">
        <f aca="false">IF(OR(I28="",R28=""),"",IF(I28&gt;R28,"G","P"))</f>
        <v/>
      </c>
      <c r="H28" s="52" t="str">
        <f aca="false">IF(G28="","",IF(G28="G",3,1))</f>
        <v/>
      </c>
      <c r="I28" s="31" t="str">
        <f aca="false">IF(OR(D28="",M28=""),"",
IF(AND(D28&gt;M28,E28&gt;N28),3,
IF(OR(AND(D28&gt;M28,F28&gt;O28),AND(E28&gt;N28,F28&gt;O28)),2,
IF(OR(D28&gt;M28,E28&gt;N28,F28&gt;O28),1,0))))</f>
        <v/>
      </c>
      <c r="J28" s="53" t="str">
        <f aca="false">IF(AND(ISNUMBER(D28), ISNUMBER(M28)),(D28 + E28 + F28) / (M28 + N28 + O28),"")</f>
        <v/>
      </c>
      <c r="K28" s="54" t="str">
        <f aca="false">IF(P26="","",IF(P26="G",K26,B26))</f>
        <v/>
      </c>
      <c r="L28" s="55" t="str">
        <f aca="false">IF(P26="","",IF(P26="G",L26,C26))</f>
        <v/>
      </c>
      <c r="M28" s="30"/>
      <c r="N28" s="30"/>
      <c r="O28" s="30"/>
      <c r="P28" s="56" t="str">
        <f aca="false">IF(OR(I28="",R28=""),"",IF(R28&gt;I28,"G","P"))</f>
        <v/>
      </c>
      <c r="Q28" s="57" t="str">
        <f aca="false">IF(P28="","",IF(P28="G",3,1))</f>
        <v/>
      </c>
      <c r="R28" s="57" t="str">
        <f aca="false">IF(OR(D28="",M28=""),"",
IF(AND(M28&gt;D28,N28&gt;E28),3,
IF(OR(AND(M28&gt;D28,O28&gt;F28),AND(N28&gt;E28,O28&gt;F28)),2,
IF(OR(M28&gt;D28,N28&gt;E28,O28&gt;F28),1,0))))</f>
        <v/>
      </c>
      <c r="S28" s="32" t="str">
        <f aca="false">IF(AND(ISNUMBER(M28), ISNUMBER(D28)),(M28 + N28 + O28) / (D28 + E28 + F28),"")</f>
        <v/>
      </c>
      <c r="T28" s="61"/>
      <c r="U28" s="34"/>
    </row>
    <row r="29" customFormat="false" ht="24" hidden="false" customHeight="true" outlineLevel="0" collapsed="false">
      <c r="A29" s="2"/>
      <c r="B29" s="63"/>
      <c r="C29" s="64"/>
      <c r="D29" s="65"/>
      <c r="E29" s="65"/>
      <c r="F29" s="65"/>
      <c r="G29" s="66"/>
      <c r="H29" s="66"/>
      <c r="I29" s="67"/>
      <c r="J29" s="67"/>
      <c r="K29" s="67"/>
      <c r="L29" s="67"/>
      <c r="M29" s="67"/>
      <c r="N29" s="67"/>
      <c r="O29" s="68"/>
      <c r="P29" s="68"/>
      <c r="Q29" s="68"/>
      <c r="R29" s="68"/>
      <c r="S29" s="68"/>
      <c r="T29" s="2"/>
      <c r="U29" s="3"/>
    </row>
    <row r="30" customFormat="false" ht="24.75" hidden="false" customHeight="true" outlineLevel="0" collapsed="false">
      <c r="A30" s="2"/>
      <c r="B30" s="12" t="s">
        <v>32</v>
      </c>
      <c r="C30" s="13"/>
      <c r="D30" s="14"/>
      <c r="E30" s="105"/>
      <c r="F30" s="106"/>
      <c r="G30" s="15"/>
      <c r="H30" s="15"/>
      <c r="I30" s="16"/>
      <c r="J30" s="16"/>
      <c r="K30" s="16"/>
      <c r="L30" s="16"/>
      <c r="M30" s="16"/>
      <c r="T30" s="2"/>
      <c r="U30" s="3"/>
    </row>
    <row r="31" customFormat="false" ht="24.75" hidden="false" customHeight="true" outlineLevel="0" collapsed="false">
      <c r="B31" s="17" t="s">
        <v>25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3"/>
    </row>
    <row r="32" customFormat="false" ht="9" hidden="false" customHeight="true" outlineLevel="0" collapsed="false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0"/>
      <c r="M32" s="20"/>
      <c r="N32" s="20"/>
      <c r="O32" s="20"/>
      <c r="P32" s="20"/>
      <c r="U32" s="3"/>
    </row>
    <row r="33" customFormat="false" ht="27.75" hidden="false" customHeight="true" outlineLevel="0" collapsed="false">
      <c r="A33" s="21"/>
      <c r="B33" s="22" t="s">
        <v>8</v>
      </c>
      <c r="C33" s="22" t="s">
        <v>9</v>
      </c>
      <c r="D33" s="22" t="s">
        <v>10</v>
      </c>
      <c r="E33" s="22"/>
      <c r="F33" s="22"/>
      <c r="G33" s="22"/>
      <c r="H33" s="23" t="s">
        <v>11</v>
      </c>
      <c r="I33" s="23"/>
      <c r="J33" s="23" t="s">
        <v>12</v>
      </c>
      <c r="K33" s="23" t="s">
        <v>13</v>
      </c>
      <c r="L33" s="24"/>
      <c r="M33" s="25"/>
      <c r="N33" s="25"/>
      <c r="O33" s="26"/>
      <c r="P33" s="26"/>
      <c r="Q33" s="26"/>
      <c r="R33" s="26"/>
      <c r="S33" s="26"/>
      <c r="U33" s="3"/>
    </row>
    <row r="34" customFormat="false" ht="24.75" hidden="false" customHeight="true" outlineLevel="0" collapsed="false">
      <c r="A34" s="21"/>
      <c r="B34" s="28"/>
      <c r="C34" s="29"/>
      <c r="D34" s="30"/>
      <c r="E34" s="30"/>
      <c r="F34" s="30"/>
      <c r="G34" s="30"/>
      <c r="H34" s="31" t="str">
        <f aca="false">IF(H41="","",
IF(AND(B34=B40,C34=C40,B34=B41,C34=C41),H40+H41,
IF(AND(B34=B39,C34=C39,B34=K40,C34=L40),H39+Q40,
IF(AND(B34=B39,C34=C39,B34=K41,C34=L41),H39+Q41,
IF(AND(B34=K39,C34=L39,B34=K40,C34=L40),Q39+Q40,
IF(AND(B34=K39,C34=L39,B34=K41,C34=L41),Q39+Q41))))))</f>
        <v/>
      </c>
      <c r="I34" s="31"/>
      <c r="J34" s="31" t="str">
        <f aca="false">IF(I41="","", 
IF(AND(B34=B40,C34=C40,B34=B41,C34=C41),I40+I41,
IF(AND(B34=B39,C34=C39,B34=K40,C34=L40),I39+R40, 
IF(AND(B34=B39,C34=C39,B34=K41,C34=L41),I39+R41, 
IF(AND(B34=K39,C34=L39,B34=K40,C34=L40),R39+R40, 
IF(AND(B34=K39,C34=L39,B34=K41,C34=L41),R39+R41))))))</f>
        <v/>
      </c>
      <c r="K34" s="32" t="str">
        <f aca="false">IF(I41="","",
IF(AND(B34=B40,C34=C40,B34=B41,C34=C41),
(D40+E40+F40+D41+E41+F41)/(M40+N40+O40+M41+N41+O41),
IF(AND(B34=B39,C34=C39,B34=K40,C34=L40),
(D39+E39+F39+M40+N40+O40)/(M39+N39+O39+D40+E40+F40),
IF(AND(B34=B39,C34=C39,B34=K41,C34=L41),
(D39+E39+F39+M41+N41+O41)/(M39+N39+O39+D41+E41+F41),
IF(AND(B34=K39,C34=L39,B34=K40,C34=L40),
(M39+N39+O39+M40+N40+O40)/(D39+E39+F39+D40+E40+F40),
IF(AND(B34=K39,C34=L39,B34=K41,C34=L41),
(M39+N39+O39+M41+N41+O41)/(D39+E39+F39+D41+E41+F41)))))))</f>
        <v/>
      </c>
      <c r="L34" s="33"/>
      <c r="M34" s="18"/>
      <c r="N34" s="18"/>
      <c r="O34" s="18"/>
      <c r="P34" s="18"/>
      <c r="Q34" s="18"/>
      <c r="R34" s="18"/>
      <c r="S34" s="18"/>
      <c r="T34" s="18"/>
      <c r="U34" s="3"/>
    </row>
    <row r="35" customFormat="false" ht="24.75" hidden="false" customHeight="true" outlineLevel="0" collapsed="false">
      <c r="A35" s="21"/>
      <c r="B35" s="28"/>
      <c r="C35" s="29"/>
      <c r="D35" s="30"/>
      <c r="E35" s="30"/>
      <c r="F35" s="30"/>
      <c r="G35" s="30"/>
      <c r="H35" s="31" t="str">
        <f aca="false">IF(H41="","", 
IF(AND(B35=B40,C35=C40,B35=B41,C35=C41),H40+H41, 
IF(AND(B35=B39,C35=C39,B35=K40,C35=L40),H39+Q40, 
IF(AND(B35=B39,C35=C39,B35=K41,C35=L41),H39+Q41, 
IF(AND(B35=K39,C35=L39,B35=K40,C35=L40),Q39+Q40, 
IF(AND(B35=K39,C35=L39,B35=K41,C35=L41),Q39+Q41))))))</f>
        <v/>
      </c>
      <c r="I35" s="31"/>
      <c r="J35" s="31" t="str">
        <f aca="false">IF(I41="","", 
IF(AND(B35=B40,C35=C40,B35=B41,C35=C41),I40+I41, 
IF(AND(B35=B39,C35=C39,B35=K40,C35=L40),I39+R40, 
IF(AND(B35=B39,C35=C39,B35=K41,C35=L41),I39+R41, 
IF(AND(B35=K39,C35=L39,B35=K40,C35=L40),R39+R40, 
IF(AND(B35=K39,C35=L39,B35=K41,C35=L41),R39+R41))))))</f>
        <v/>
      </c>
      <c r="K35" s="32" t="str">
        <f aca="false">IF(I41="","", 
IF(AND(B35=B40,C35=C40,B35=B41,C35=C41), 
(D40+E40+F40+D41+E41+F41)/(M40+N40+O40+M41+N41+O41), 
IF(AND(B35=B39,C35=C39,B35=K40,C35=L40), 
(D39+E39+F39+M40+N40+O40)/(M39+N39+O39+D40+E40+F40), 
IF(AND(B35=B39,C35=C39,B35=K41,C35=L41), 
(D39+E39+F39+M41+N41+O41)/(M39+N39+O39+D41+E41+F41), 
IF(AND(B35=K39,C35=L39,B35=K40,C35=L40),
(M39+N39+O39+M40+N40+O40)/(D39+E39+F39+D40+E40+F40), 
IF(AND(B35=K39,C35=L39,B35=K41,C35=L41), 
(M39+N39+O39+M41+N41+O41)/(D39+E39+F39+D41+E41+F41)))))))</f>
        <v/>
      </c>
      <c r="L35" s="33"/>
      <c r="M35" s="18"/>
      <c r="N35" s="18"/>
      <c r="O35" s="18"/>
      <c r="P35" s="18"/>
      <c r="Q35" s="18"/>
      <c r="R35" s="18"/>
      <c r="S35" s="18"/>
      <c r="T35" s="18"/>
      <c r="U35" s="3"/>
    </row>
    <row r="36" customFormat="false" ht="24.75" hidden="false" customHeight="true" outlineLevel="0" collapsed="false">
      <c r="A36" s="21"/>
      <c r="B36" s="35"/>
      <c r="C36" s="36"/>
      <c r="D36" s="30"/>
      <c r="E36" s="30"/>
      <c r="F36" s="30"/>
      <c r="G36" s="30"/>
      <c r="H36" s="31" t="str">
        <f aca="false">IF(H41="","", 
IF(AND(B36=B40,C36=C40,B36=B41,C36=C41),H40+H41, 
IF(AND(B36=B39,C36=C39,B36=K40,C36=L40),H39+Q40, 
IF(AND(B36=B39,C36=C39,B36=K41,C36=L41),H39+Q41, 
IF(AND(B36=K39,C36=L39,B36=K40,C36=L40),Q39+Q40, 
IF(AND(B35=K39,C36=L39,B36=K41,C36=L41),Q39+Q41))))))</f>
        <v/>
      </c>
      <c r="I36" s="31"/>
      <c r="J36" s="31" t="str">
        <f aca="false">IF(I41="","",
IF(AND(B36=B40,C36=C40,B36=B41,C36=C41),I40+I41,
IF(AND(B36=B39,C36=C39,B36=K40,C36=L40),I39+R40,
IF(AND(B36=B39,C36=C39,B36=K41,C36=L41),I39+R41,
IF(AND(B36=K39,C36=L39,B36=K40,C36=L40),R39+R40,
IF(AND(B36=K39,C36=L39,B36=K41,C36=L41),R39+R41))))))</f>
        <v/>
      </c>
      <c r="K36" s="32" t="str">
        <f aca="false">IF(I41="","",  
IF(AND(B36=B40,C36=C40,B36=B41,C36=C41),  
(D40+E40+F40+D41+E41+F41)/(M40+N40+O40+M41+N41+O41),  
IF(AND(B36=B39,C36=C39,B36=K40,C36=L40),  
(D39+E39+F39+M40+N40+O40)/(M39+N39+O39+D40+E40+F40),  
IF(AND(B36=B39,C36=C39,B36=K41,C36=L41),  
(D39+E39+F39+M41+N41+O41)/(M39+N39+O39+D41+E41+F41),  
IF(AND(B36=K39,C36=L39,B36=K40,C36=L40), 
(M39+N39+O39+M40+N40+O40)/(D39+E39+F39+D40+E40+F40),  
IF(AND(B36=K39,C36=L39,B36=K41,C36=L41),  
(M39+N39+O39+M41+N41+O41)/(D39+E39+F39+D41+E41+F41)))))))</f>
        <v/>
      </c>
      <c r="L36" s="33"/>
      <c r="O36" s="18"/>
      <c r="P36" s="18"/>
      <c r="T36" s="18"/>
      <c r="U36" s="3"/>
    </row>
    <row r="37" customFormat="false" ht="9.75" hidden="false" customHeight="true" outlineLevel="0" collapsed="false">
      <c r="B37" s="37"/>
      <c r="C37" s="37"/>
      <c r="D37" s="38"/>
      <c r="E37" s="38"/>
      <c r="F37" s="38"/>
      <c r="G37" s="37"/>
      <c r="H37" s="37"/>
      <c r="I37" s="37"/>
      <c r="J37" s="38"/>
      <c r="K37" s="38"/>
      <c r="L37" s="39"/>
      <c r="M37" s="39"/>
      <c r="N37" s="39"/>
      <c r="O37" s="40"/>
      <c r="P37" s="40"/>
      <c r="Q37" s="40"/>
      <c r="R37" s="40"/>
      <c r="S37" s="40"/>
      <c r="U37" s="3"/>
    </row>
    <row r="38" customFormat="false" ht="30" hidden="false" customHeight="true" outlineLevel="0" collapsed="false">
      <c r="A38" s="41"/>
      <c r="B38" s="42" t="s">
        <v>14</v>
      </c>
      <c r="C38" s="42"/>
      <c r="D38" s="43" t="s">
        <v>15</v>
      </c>
      <c r="E38" s="43" t="s">
        <v>16</v>
      </c>
      <c r="F38" s="43" t="s">
        <v>17</v>
      </c>
      <c r="G38" s="43" t="s">
        <v>18</v>
      </c>
      <c r="H38" s="43" t="s">
        <v>19</v>
      </c>
      <c r="I38" s="43" t="s">
        <v>12</v>
      </c>
      <c r="J38" s="44" t="s">
        <v>20</v>
      </c>
      <c r="K38" s="45" t="s">
        <v>21</v>
      </c>
      <c r="L38" s="45"/>
      <c r="M38" s="46" t="s">
        <v>15</v>
      </c>
      <c r="N38" s="46" t="s">
        <v>16</v>
      </c>
      <c r="O38" s="46" t="s">
        <v>17</v>
      </c>
      <c r="P38" s="46" t="s">
        <v>18</v>
      </c>
      <c r="Q38" s="46" t="s">
        <v>19</v>
      </c>
      <c r="R38" s="46" t="s">
        <v>12</v>
      </c>
      <c r="S38" s="47" t="s">
        <v>22</v>
      </c>
      <c r="T38" s="33"/>
      <c r="U38" s="3"/>
    </row>
    <row r="39" customFormat="false" ht="24.75" hidden="false" customHeight="true" outlineLevel="0" collapsed="false">
      <c r="A39" s="21"/>
      <c r="B39" s="48" t="str">
        <f aca="false">IF(OR(B34="",B35="",B36="",D34="",D35="",D36=""),"",
IF(OR(AND(D34=D36,D34&lt;&gt;D35),AND(D34=D35,D34&lt;&gt;D36)),B34,B35))</f>
        <v/>
      </c>
      <c r="C39" s="49" t="str">
        <f aca="false">IF(OR(B34="",B35="",B36="",D34="",D35="",D36=""),"", IF(OR(AND(D34=D36,D34&lt;&gt;D35),AND(D34=D35,D34&lt;&gt;D36)),C34,C35))</f>
        <v/>
      </c>
      <c r="D39" s="30"/>
      <c r="E39" s="50"/>
      <c r="F39" s="50"/>
      <c r="G39" s="51" t="str">
        <f aca="false">IF(OR(I39="",R39=""),"",IF(I39&gt;R39,"G","P"))</f>
        <v/>
      </c>
      <c r="H39" s="52" t="str">
        <f aca="false">IF(G39="","",IF(G39="G",3,1))</f>
        <v/>
      </c>
      <c r="I39" s="31" t="str">
        <f aca="false">IF(OR(D39="",M39=""),"",
IF(AND(D39&gt;M39,E39&gt;N39),3,
IF(OR(AND(D39&gt;M39,F39&gt;O39),AND(E39&gt;N39,F39&gt;O39)),2,
IF(OR(D39&gt;M39,E39&gt;N39,F39&gt;O39),1,0))))</f>
        <v/>
      </c>
      <c r="J39" s="53" t="str">
        <f aca="false">IF(AND(ISNUMBER(D39), ISNUMBER(M39)),(D39 + E39 + F39) / (M39 + N39 + O39),"")</f>
        <v/>
      </c>
      <c r="K39" s="54" t="str">
        <f aca="false">IF(OR(B34="",B35="",B36="",D34="",D35="",D36=""),"",
IF(AND(D34=D35,D34&lt;&gt;D36),B35,B36))</f>
        <v/>
      </c>
      <c r="L39" s="55" t="str">
        <f aca="false">IF(OR(B34="",B35="",B36="",D34="",D35="",D36=""),"", IF(AND(D34=D35,D34&lt;&gt;D36),C35,C36))</f>
        <v/>
      </c>
      <c r="M39" s="30"/>
      <c r="N39" s="30"/>
      <c r="O39" s="30"/>
      <c r="P39" s="56" t="str">
        <f aca="false">IF(OR(I39="",R39=""),"",IF(R39&gt;I39,"G","P"))</f>
        <v/>
      </c>
      <c r="Q39" s="57" t="str">
        <f aca="false">IF(P39="","",IF(P39="G",3,1))</f>
        <v/>
      </c>
      <c r="R39" s="57" t="str">
        <f aca="false">IF(OR(D39="",M39=""),"",
IF(AND(M39&gt;D39,N39&gt;E39),3,
IF(OR(AND(M39&gt;D39,O39&gt;F39),AND(N39&gt;E39,O39&gt;F39)),2,
IF(OR(M39&gt;D39,N39&gt;E39,O39&gt;F39),1,0))))</f>
        <v/>
      </c>
      <c r="S39" s="32" t="str">
        <f aca="false">IF(AND(ISNUMBER(M39), ISNUMBER(D39)),(M39 + N39 + O39) / (D39 + E39 + F39),"")</f>
        <v/>
      </c>
      <c r="T39" s="33"/>
      <c r="U39" s="3"/>
    </row>
    <row r="40" customFormat="false" ht="24.75" hidden="false" customHeight="true" outlineLevel="0" collapsed="false">
      <c r="A40" s="21"/>
      <c r="B40" s="48" t="str">
        <f aca="false">IF(OR(B39="",C39="",K39="",L39=""),"",
IF(AND(B39=B34,C39=C34,K39=B36,L39=C36),B35,
IF(AND(B39=B34,C39=C34,K39=B35,L39=C35),B36,B34)))</f>
        <v/>
      </c>
      <c r="C40" s="49" t="str">
        <f aca="false">IF(OR(B39="",C39="",K39="",L39=""),"", 
IF(AND(B39=B34,C39=C34,K39=B36,L39=C36),C35,
 IF(AND(B39=B34,C39=C34,K39=B35,L39=C35),C36,C34)))</f>
        <v/>
      </c>
      <c r="D40" s="30"/>
      <c r="E40" s="50"/>
      <c r="F40" s="30"/>
      <c r="G40" s="51" t="str">
        <f aca="false">IF(OR(I40="",R40=""),"",IF(I40&gt;R40,"G","P"))</f>
        <v/>
      </c>
      <c r="H40" s="52" t="str">
        <f aca="false">IF(G40="","",IF(G40="G",3,1))</f>
        <v/>
      </c>
      <c r="I40" s="31" t="str">
        <f aca="false">IF(OR(D40="",M40=""),"",
IF(AND(D40&gt;M40,E40&gt;N40),3,
IF(OR(AND(D40&gt;M40,F40&gt;O40),AND(E40&gt;N40,F40&gt;O40)),2,
IF(OR(D40&gt;M40,E40&gt;N40,F40&gt;O40),1,0))))</f>
        <v/>
      </c>
      <c r="J40" s="53" t="str">
        <f aca="false">IF(AND(ISNUMBER(D40), ISNUMBER(M40)),(D40 + E40 + F40) / (M40 + N40 + O40),"")</f>
        <v/>
      </c>
      <c r="K40" s="54" t="str">
        <f aca="false">IF(P39="","",IF(P39="G",B39,K39))</f>
        <v/>
      </c>
      <c r="L40" s="55" t="str">
        <f aca="false">IF(P39="","",IF(P39="G",C39,L39))</f>
        <v/>
      </c>
      <c r="M40" s="30"/>
      <c r="N40" s="30"/>
      <c r="O40" s="30"/>
      <c r="P40" s="56" t="str">
        <f aca="false">IF(OR(I40="",R40=""),"",IF(R40&gt;I40,"G","P"))</f>
        <v/>
      </c>
      <c r="Q40" s="57" t="str">
        <f aca="false">IF(P40="","",IF(P40="G",3,1))</f>
        <v/>
      </c>
      <c r="R40" s="57" t="str">
        <f aca="false">IF(OR(D40="",M40=""),"",
IF(AND(M40&gt;D40,N40&gt;E40),3,
IF(OR(AND(M40&gt;D40,O40&gt;F40),AND(N40&gt;E40,O40&gt;F40)),2,
IF(OR(M40&gt;D40,N40&gt;E40,O40&gt;F40),1,0))))</f>
        <v/>
      </c>
      <c r="S40" s="32" t="str">
        <f aca="false">IF(AND(ISNUMBER(M40), ISNUMBER(D40)),(M40 + N40 + O40) / (D40 + E40 + F40),"")</f>
        <v/>
      </c>
      <c r="T40" s="58"/>
      <c r="U40" s="3"/>
    </row>
    <row r="41" customFormat="false" ht="24.75" hidden="false" customHeight="true" outlineLevel="0" collapsed="false">
      <c r="A41" s="21"/>
      <c r="B41" s="59" t="str">
        <f aca="false">IF(OR(B39="",C39="",K39="",L39=""),"", 
IF(AND(B39=B34,C39=C34,K39=B36,L39=C36),B35, 
IF(AND(B39=B34,C39=C34,K39=B35,L39=C35),B36,B34)))</f>
        <v/>
      </c>
      <c r="C41" s="60" t="str">
        <f aca="false">IF(OR(B39="",C39="",K39="",L39=""),"",  
IF(AND(B39=B34,C39=C34,K39=B36,L39=C36),C35, 
IF(AND(B39=B34,C39=C34,K39=B35,L39=C35),C36,C34)))</f>
        <v/>
      </c>
      <c r="D41" s="30"/>
      <c r="E41" s="30"/>
      <c r="F41" s="30"/>
      <c r="G41" s="51" t="str">
        <f aca="false">IF(OR(I41="",R41=""),"",IF(I41&gt;R41,"G","P"))</f>
        <v/>
      </c>
      <c r="H41" s="52" t="str">
        <f aca="false">IF(G41="","",IF(G41="G",3,1))</f>
        <v/>
      </c>
      <c r="I41" s="31" t="str">
        <f aca="false">IF(OR(D41="",M41=""),"",
IF(AND(D41&gt;M41,E41&gt;N41),3,
IF(OR(AND(D41&gt;M41,F41&gt;O41),AND(E41&gt;N41,F41&gt;O41)),2,
IF(OR(D41&gt;M41,E41&gt;N41,F41&gt;O41),1,0))))</f>
        <v/>
      </c>
      <c r="J41" s="53" t="str">
        <f aca="false">IF(AND(ISNUMBER(D41), ISNUMBER(M41)),(D41 + E41 + F41) / (M41 + N41 + O41),"")</f>
        <v/>
      </c>
      <c r="K41" s="54" t="str">
        <f aca="false">IF(P39="","",IF(P39="G",K39,B39))</f>
        <v/>
      </c>
      <c r="L41" s="55" t="str">
        <f aca="false">IF(P39="","",IF(P39="G",L39,C39))</f>
        <v/>
      </c>
      <c r="M41" s="30"/>
      <c r="N41" s="30"/>
      <c r="O41" s="30"/>
      <c r="P41" s="56" t="str">
        <f aca="false">IF(OR(I41="",R41=""),"",IF(R41&gt;I41,"G","P"))</f>
        <v/>
      </c>
      <c r="Q41" s="57" t="str">
        <f aca="false">IF(P41="","",IF(P41="G",3,1))</f>
        <v/>
      </c>
      <c r="R41" s="57" t="str">
        <f aca="false">IF(OR(D41="",M41=""),"",
IF(AND(M41&gt;D41,N41&gt;E41),3,
IF(OR(AND(M41&gt;D41,O41&gt;F41),AND(N41&gt;E41,O41&gt;F41)),2,
IF(OR(M41&gt;D41,N41&gt;E41,O41&gt;F41),1,0))))</f>
        <v/>
      </c>
      <c r="S41" s="32" t="str">
        <f aca="false">IF(AND(ISNUMBER(M41), ISNUMBER(D41)),(M41 + N41 + O41) / (D41 + E41 + F41),"")</f>
        <v/>
      </c>
      <c r="T41" s="61"/>
      <c r="U41" s="3"/>
    </row>
    <row r="42" customFormat="false" ht="18" hidden="false" customHeight="true" outlineLevel="0" collapsed="false">
      <c r="A42" s="2"/>
      <c r="B42" s="63"/>
      <c r="C42" s="64"/>
      <c r="D42" s="65"/>
      <c r="E42" s="65"/>
      <c r="F42" s="65"/>
      <c r="G42" s="66"/>
      <c r="H42" s="66"/>
      <c r="I42" s="67"/>
      <c r="J42" s="67"/>
      <c r="K42" s="67"/>
      <c r="L42" s="67"/>
      <c r="M42" s="67"/>
      <c r="N42" s="67"/>
      <c r="O42" s="68"/>
      <c r="P42" s="68"/>
      <c r="Q42" s="68"/>
      <c r="R42" s="68"/>
      <c r="S42" s="68"/>
      <c r="T42" s="2"/>
      <c r="U42" s="3"/>
    </row>
    <row r="43" customFormat="false" ht="12.75" hidden="false" customHeight="fals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customFormat="false" ht="31.5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8" customFormat="false" ht="31.5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21.75" hidden="false" customHeight="true" outlineLevel="0" collapsed="false"/>
    <row r="52" customFormat="false" ht="31.5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6" customFormat="false" ht="31.5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60" customFormat="false" ht="31.5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</sheetData>
  <sheetProtection sheet="true" objects="true" scenarios="true" selectLockedCells="true"/>
  <mergeCells count="50">
    <mergeCell ref="B1:S1"/>
    <mergeCell ref="C2:D2"/>
    <mergeCell ref="E2:F2"/>
    <mergeCell ref="G2:H2"/>
    <mergeCell ref="I2:K3"/>
    <mergeCell ref="M2:O2"/>
    <mergeCell ref="C3:D3"/>
    <mergeCell ref="E3:F3"/>
    <mergeCell ref="G3:H3"/>
    <mergeCell ref="M3:O3"/>
    <mergeCell ref="B5:J5"/>
    <mergeCell ref="K5:S5"/>
    <mergeCell ref="D7:F7"/>
    <mergeCell ref="I7:J7"/>
    <mergeCell ref="M7:O7"/>
    <mergeCell ref="R7:S7"/>
    <mergeCell ref="D8:F8"/>
    <mergeCell ref="I8:J8"/>
    <mergeCell ref="M8:O8"/>
    <mergeCell ref="R8:S8"/>
    <mergeCell ref="D9:F9"/>
    <mergeCell ref="I9:J9"/>
    <mergeCell ref="M9:O9"/>
    <mergeCell ref="R9:S9"/>
    <mergeCell ref="D10:F10"/>
    <mergeCell ref="K10:M10"/>
    <mergeCell ref="B11:C11"/>
    <mergeCell ref="K11:L11"/>
    <mergeCell ref="B18:S18"/>
    <mergeCell ref="D20:G20"/>
    <mergeCell ref="H20:I20"/>
    <mergeCell ref="D21:G21"/>
    <mergeCell ref="H21:I21"/>
    <mergeCell ref="D22:G22"/>
    <mergeCell ref="H22:I22"/>
    <mergeCell ref="D23:G23"/>
    <mergeCell ref="H23:I23"/>
    <mergeCell ref="B25:C25"/>
    <mergeCell ref="K25:L25"/>
    <mergeCell ref="B31:S31"/>
    <mergeCell ref="D33:G33"/>
    <mergeCell ref="H33:I33"/>
    <mergeCell ref="D34:G34"/>
    <mergeCell ref="H34:I34"/>
    <mergeCell ref="D35:G35"/>
    <mergeCell ref="H35:I35"/>
    <mergeCell ref="D36:G36"/>
    <mergeCell ref="H36:I36"/>
    <mergeCell ref="B38:C38"/>
    <mergeCell ref="K38:L38"/>
  </mergeCells>
  <conditionalFormatting sqref="G12:G15 P12:P15 G26:G28 P26:P28 G39:G41 P39:P41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"G"</formula>
    </cfRule>
  </conditionalFormatting>
  <dataValidations count="4">
    <dataValidation allowBlank="true" errorStyle="stop" operator="equal" showDropDown="false" showErrorMessage="true" showInputMessage="true" sqref="C2:D2 D8:F9 M8:O9 D21:F23 D34:F36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Menus!$D$2:$D$11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Menus!$D$2:$D$6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60"/>
  <sheetViews>
    <sheetView showFormulas="false" showGridLines="false" showRowColHeaders="false" showZeros="true" rightToLeft="false" tabSelected="false" showOutlineSymbols="true" defaultGridColor="true" view="pageBreakPreview" topLeftCell="A1" colorId="64" zoomScale="55" zoomScaleNormal="20" zoomScalePageLayoutView="55" workbookViewId="0">
      <selection pane="topLeft" activeCell="C2" activeCellId="0" sqref="C2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25.71"/>
    <col collapsed="false" customWidth="true" hidden="false" outlineLevel="0" max="3" min="3" style="1" width="20.71"/>
    <col collapsed="false" customWidth="true" hidden="false" outlineLevel="0" max="6" min="4" style="1" width="6.57"/>
    <col collapsed="false" customWidth="true" hidden="false" outlineLevel="0" max="9" min="7" style="1" width="8.71"/>
    <col collapsed="false" customWidth="true" hidden="false" outlineLevel="0" max="10" min="10" style="1" width="10.14"/>
    <col collapsed="false" customWidth="true" hidden="false" outlineLevel="0" max="11" min="11" style="1" width="25.57"/>
    <col collapsed="false" customWidth="true" hidden="false" outlineLevel="0" max="12" min="12" style="1" width="20.42"/>
    <col collapsed="false" customWidth="true" hidden="false" outlineLevel="0" max="15" min="13" style="1" width="6.57"/>
    <col collapsed="false" customWidth="true" hidden="false" outlineLevel="0" max="18" min="16" style="1" width="8.71"/>
    <col collapsed="false" customWidth="true" hidden="false" outlineLevel="0" max="19" min="19" style="1" width="10.14"/>
    <col collapsed="false" customWidth="true" hidden="false" outlineLevel="0" max="20" min="20" style="1" width="2.71"/>
    <col collapsed="false" customWidth="false" hidden="false" outlineLevel="0" max="16384" min="21" style="1" width="11.43"/>
  </cols>
  <sheetData>
    <row r="1" customFormat="false" ht="12.75" hidden="false" customHeight="true" outlineLevel="0" collapsed="fals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U1" s="3"/>
    </row>
    <row r="2" customFormat="false" ht="36" hidden="false" customHeight="true" outlineLevel="0" collapsed="false">
      <c r="B2" s="4" t="s">
        <v>0</v>
      </c>
      <c r="C2" s="5"/>
      <c r="D2" s="5"/>
      <c r="E2" s="6" t="s">
        <v>1</v>
      </c>
      <c r="F2" s="6"/>
      <c r="G2" s="5"/>
      <c r="H2" s="5"/>
      <c r="I2" s="7" t="s">
        <v>2</v>
      </c>
      <c r="J2" s="7"/>
      <c r="K2" s="7"/>
      <c r="L2" s="4" t="s">
        <v>3</v>
      </c>
      <c r="M2" s="8" t="str">
        <f aca="false">IF($C$3="","",VLOOKUP($C$3,Menus!D2:F11,2,FALSE()))</f>
        <v/>
      </c>
      <c r="N2" s="8"/>
      <c r="O2" s="8"/>
      <c r="U2" s="3"/>
    </row>
    <row r="3" customFormat="false" ht="36" hidden="false" customHeight="true" outlineLevel="0" collapsed="false">
      <c r="B3" s="9" t="s">
        <v>4</v>
      </c>
      <c r="C3" s="10"/>
      <c r="D3" s="10"/>
      <c r="E3" s="11" t="s">
        <v>5</v>
      </c>
      <c r="F3" s="11"/>
      <c r="G3" s="5"/>
      <c r="H3" s="5"/>
      <c r="I3" s="7"/>
      <c r="J3" s="7"/>
      <c r="K3" s="7"/>
      <c r="L3" s="4" t="s">
        <v>6</v>
      </c>
      <c r="M3" s="8" t="str">
        <f aca="false">IF($C$3="","",VLOOKUP($C$3,Menus!D2:F11,3,FALSE()))</f>
        <v/>
      </c>
      <c r="N3" s="8"/>
      <c r="O3" s="8"/>
      <c r="U3" s="3"/>
    </row>
    <row r="4" customFormat="false" ht="12" hidden="false" customHeight="true" outlineLevel="0" collapsed="false">
      <c r="B4" s="12"/>
      <c r="C4" s="13"/>
      <c r="D4" s="14"/>
      <c r="E4" s="14"/>
      <c r="F4" s="14"/>
      <c r="G4" s="15"/>
      <c r="H4" s="15"/>
      <c r="I4" s="16"/>
      <c r="J4" s="16"/>
      <c r="K4" s="16"/>
      <c r="L4" s="16"/>
      <c r="M4" s="16"/>
      <c r="N4" s="16"/>
      <c r="U4" s="3"/>
    </row>
    <row r="5" customFormat="false" ht="24.75" hidden="false" customHeight="true" outlineLevel="0" collapsed="false">
      <c r="B5" s="17" t="s">
        <v>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U5" s="3"/>
    </row>
    <row r="6" customFormat="false" ht="9.75" hidden="false" customHeight="true" outlineLevel="0" collapsed="false"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  <c r="M6" s="20"/>
      <c r="N6" s="20"/>
      <c r="O6" s="20"/>
      <c r="P6" s="20"/>
      <c r="U6" s="3"/>
    </row>
    <row r="7" s="26" customFormat="true" ht="27.75" hidden="false" customHeight="true" outlineLevel="0" collapsed="false">
      <c r="A7" s="92"/>
      <c r="B7" s="22" t="s">
        <v>8</v>
      </c>
      <c r="C7" s="22" t="s">
        <v>9</v>
      </c>
      <c r="D7" s="22" t="s">
        <v>10</v>
      </c>
      <c r="E7" s="22"/>
      <c r="F7" s="22"/>
      <c r="G7" s="22"/>
      <c r="H7" s="23" t="s">
        <v>11</v>
      </c>
      <c r="I7" s="23"/>
      <c r="J7" s="23" t="s">
        <v>12</v>
      </c>
      <c r="K7" s="23" t="s">
        <v>13</v>
      </c>
      <c r="L7" s="24"/>
      <c r="M7" s="25"/>
      <c r="N7" s="25"/>
      <c r="U7" s="27"/>
    </row>
    <row r="8" customFormat="false" ht="24.75" hidden="false" customHeight="true" outlineLevel="0" collapsed="false">
      <c r="A8" s="21"/>
      <c r="B8" s="29"/>
      <c r="C8" s="29"/>
      <c r="D8" s="30"/>
      <c r="E8" s="30"/>
      <c r="F8" s="30"/>
      <c r="G8" s="30"/>
      <c r="H8" s="31" t="str">
        <f aca="false">IF(OR(H12="",H13=""),"",H12+Q13)</f>
        <v/>
      </c>
      <c r="I8" s="31"/>
      <c r="J8" s="31" t="str">
        <f aca="false">IF(OR(I12="",I13=""),"",I12+R13)</f>
        <v/>
      </c>
      <c r="K8" s="32" t="str">
        <f aca="false">IF(OR(J12="",J13=""),"",(D12+E12+F12+M13+N13+O13)/(M12+N12+O12+D13+E13+F13))</f>
        <v/>
      </c>
      <c r="L8" s="33"/>
      <c r="O8" s="18"/>
      <c r="P8" s="18"/>
      <c r="U8" s="3"/>
    </row>
    <row r="9" s="18" customFormat="true" ht="24.75" hidden="false" customHeight="true" outlineLevel="0" collapsed="false">
      <c r="A9" s="21"/>
      <c r="B9" s="29"/>
      <c r="C9" s="29"/>
      <c r="D9" s="30"/>
      <c r="E9" s="30"/>
      <c r="F9" s="30"/>
      <c r="G9" s="30"/>
      <c r="H9" s="31" t="str">
        <f aca="false">IF(OR(H12="",H13=""),"",Q12+H13)</f>
        <v/>
      </c>
      <c r="I9" s="31"/>
      <c r="J9" s="31" t="str">
        <f aca="false">IF(OR(I12="",I13=""),"",R12+I13)</f>
        <v/>
      </c>
      <c r="K9" s="32" t="str">
        <f aca="false">IF(OR(J12="",J13=""),"",(M12+N12+O12+D13+E13+F13)/(D12+E12+F12+M13+N13+O13))</f>
        <v/>
      </c>
      <c r="L9" s="33"/>
      <c r="U9" s="34"/>
    </row>
    <row r="10" s="18" customFormat="true" ht="9.75" hidden="false" customHeight="true" outlineLevel="0" collapsed="false">
      <c r="B10" s="37"/>
      <c r="C10" s="37"/>
      <c r="D10" s="38"/>
      <c r="E10" s="38"/>
      <c r="F10" s="38"/>
      <c r="G10" s="37"/>
      <c r="H10" s="37"/>
      <c r="I10" s="37"/>
      <c r="J10" s="38"/>
      <c r="K10" s="38"/>
      <c r="L10" s="39"/>
      <c r="M10" s="39"/>
      <c r="N10" s="39"/>
      <c r="O10" s="40"/>
      <c r="P10" s="40"/>
      <c r="Q10" s="40"/>
      <c r="R10" s="40"/>
      <c r="S10" s="40"/>
      <c r="U10" s="34"/>
    </row>
    <row r="11" s="18" customFormat="true" ht="30" hidden="false" customHeight="true" outlineLevel="0" collapsed="false">
      <c r="A11" s="41"/>
      <c r="B11" s="42" t="s">
        <v>14</v>
      </c>
      <c r="C11" s="42"/>
      <c r="D11" s="43" t="s">
        <v>15</v>
      </c>
      <c r="E11" s="43" t="s">
        <v>16</v>
      </c>
      <c r="F11" s="43" t="s">
        <v>17</v>
      </c>
      <c r="G11" s="43" t="s">
        <v>18</v>
      </c>
      <c r="H11" s="43" t="s">
        <v>19</v>
      </c>
      <c r="I11" s="43" t="s">
        <v>12</v>
      </c>
      <c r="J11" s="44" t="s">
        <v>20</v>
      </c>
      <c r="K11" s="45" t="s">
        <v>21</v>
      </c>
      <c r="L11" s="45"/>
      <c r="M11" s="46" t="s">
        <v>15</v>
      </c>
      <c r="N11" s="46" t="s">
        <v>16</v>
      </c>
      <c r="O11" s="46" t="s">
        <v>17</v>
      </c>
      <c r="P11" s="46" t="s">
        <v>18</v>
      </c>
      <c r="Q11" s="46" t="s">
        <v>19</v>
      </c>
      <c r="R11" s="46" t="s">
        <v>12</v>
      </c>
      <c r="S11" s="47" t="s">
        <v>22</v>
      </c>
      <c r="T11" s="33"/>
      <c r="U11" s="34"/>
    </row>
    <row r="12" s="18" customFormat="true" ht="24.75" hidden="false" customHeight="true" outlineLevel="0" collapsed="false">
      <c r="A12" s="21"/>
      <c r="B12" s="49" t="str">
        <f aca="false">IF(B8="","",B8)</f>
        <v/>
      </c>
      <c r="C12" s="49" t="str">
        <f aca="false">IF(C8="","",C8)</f>
        <v/>
      </c>
      <c r="D12" s="30"/>
      <c r="E12" s="50"/>
      <c r="F12" s="50"/>
      <c r="G12" s="51" t="str">
        <f aca="false">IF(OR(I12="",R12=""),"",IF(I12&gt;R12,"G","P"))</f>
        <v/>
      </c>
      <c r="H12" s="52" t="str">
        <f aca="false">IF(G12="","",IF(G12="G",3,1))</f>
        <v/>
      </c>
      <c r="I12" s="31" t="str">
        <f aca="false">IF(OR(D12="",M12=""),"",
IF(AND(D12&gt;M12,E12&gt;N12),3,
IF(OR(AND(D12&gt;M12,F12&gt;O12),AND(E12&gt;N12,F12&gt;O12)),2,
IF(OR(D12&gt;M12,E12&gt;N12,F12&gt;O12),1,0))))</f>
        <v/>
      </c>
      <c r="J12" s="53" t="str">
        <f aca="false">IF(AND(ISNUMBER(D12), ISNUMBER(M12)),(D12 + E12 + F12) / (M12 + N12 + O12),"")</f>
        <v/>
      </c>
      <c r="K12" s="54" t="str">
        <f aca="false">IF(OR(B7="",B8="",B9="",D7="",D8="",D9=""),"",IF(AND(D8=D7,D7&lt;&gt;D9),B7,B9))</f>
        <v/>
      </c>
      <c r="L12" s="55" t="str">
        <f aca="false">IF(K12="","",IF(K12 = B7, C7, C9))</f>
        <v/>
      </c>
      <c r="M12" s="30"/>
      <c r="N12" s="30"/>
      <c r="O12" s="30"/>
      <c r="P12" s="56" t="str">
        <f aca="false">IF(OR(I12="",R12=""),"",IF(R12&gt;I12,"G","P"))</f>
        <v/>
      </c>
      <c r="Q12" s="57" t="str">
        <f aca="false">IF(P12="","",IF(P12="G",3,1))</f>
        <v/>
      </c>
      <c r="R12" s="57" t="str">
        <f aca="false">IF(OR(D12="",M12=""),"",
IF(AND(M12&gt;D12,N12&gt;E12),3,
IF(OR(AND(M12&gt;D12,O12&gt;F12),AND(N12&gt;E12,O12&gt;F12)),2,
IF(OR(M12&gt;D12,N12&gt;E12,O12&gt;F12),1,0))))</f>
        <v/>
      </c>
      <c r="S12" s="32" t="str">
        <f aca="false">IF(AND(ISNUMBER(M12), ISNUMBER(D12)),(M12 + N12 + O12) / (D12 + E12 + F12),"")</f>
        <v/>
      </c>
      <c r="T12" s="33"/>
      <c r="U12" s="34"/>
    </row>
    <row r="13" customFormat="false" ht="24.75" hidden="false" customHeight="true" outlineLevel="0" collapsed="false">
      <c r="A13" s="21"/>
      <c r="B13" s="49" t="str">
        <f aca="false">IF(B9="","",B9)</f>
        <v/>
      </c>
      <c r="C13" s="49" t="str">
        <f aca="false">IF(C9="","",C9)</f>
        <v/>
      </c>
      <c r="D13" s="30"/>
      <c r="E13" s="50"/>
      <c r="F13" s="30"/>
      <c r="G13" s="51" t="str">
        <f aca="false">IF(OR(I13="",R13=""),"",IF(I13&gt;R13,"G","P"))</f>
        <v/>
      </c>
      <c r="H13" s="52" t="str">
        <f aca="false">IF(G13="","",IF(G13="G",3,1))</f>
        <v/>
      </c>
      <c r="I13" s="31" t="str">
        <f aca="false">IF(OR(D13="",M13=""),"",
IF(AND(D13&gt;M13,E13&gt;N13),3,
IF(OR(AND(D13&gt;M13,F13&gt;O13),AND(E13&gt;N13,F13&gt;O13)),2,
IF(OR(D13&gt;M13,E13&gt;N13,F13&gt;O13),1,0))))</f>
        <v/>
      </c>
      <c r="J13" s="53" t="str">
        <f aca="false">IF(AND(ISNUMBER(D13), ISNUMBER(M13)),(D13 + E13 + F13) / (M13 + N13 + O13),"")</f>
        <v/>
      </c>
      <c r="K13" s="54" t="str">
        <f aca="false">IF(OR(B8="",B9="",B10="",D8="",D9="",D10=""),"",IF(AND(D9=D8,D8&lt;&gt;D10),B8,B10))</f>
        <v/>
      </c>
      <c r="L13" s="55" t="str">
        <f aca="false">IF(K13="","",IF(K13 = B8, C8, C10))</f>
        <v/>
      </c>
      <c r="M13" s="30"/>
      <c r="N13" s="30"/>
      <c r="O13" s="30"/>
      <c r="P13" s="56" t="str">
        <f aca="false">IF(OR(I13="",R13=""),"",IF(R13&gt;I13,"G","P"))</f>
        <v/>
      </c>
      <c r="Q13" s="57" t="str">
        <f aca="false">IF(P13="","",IF(P13="G",3,1))</f>
        <v/>
      </c>
      <c r="R13" s="57" t="str">
        <f aca="false">IF(OR(D13="",M13=""),"",
IF(AND(M13&gt;D13,N13&gt;E13),3,
IF(OR(AND(M13&gt;D13,O13&gt;F13),AND(N13&gt;E13,O13&gt;F13)),2,
IF(OR(M13&gt;D13,N13&gt;E13,O13&gt;F13),1,0))))</f>
        <v/>
      </c>
      <c r="S13" s="32" t="str">
        <f aca="false">IF(AND(ISNUMBER(M13), ISNUMBER(D13)),(M13 + N13 + O13) / (D13 + E13 + F13),"")</f>
        <v/>
      </c>
      <c r="T13" s="61"/>
      <c r="U13" s="34"/>
    </row>
    <row r="14" customFormat="false" ht="12.75" hidden="false" customHeight="true" outlineLevel="0" collapsed="false">
      <c r="A14" s="1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18"/>
      <c r="U14" s="3"/>
    </row>
    <row r="15" s="18" customFormat="true" ht="16.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4"/>
      <c r="U15" s="1"/>
    </row>
    <row r="16" s="18" customFormat="true" ht="24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customFormat="false" ht="9.75" hidden="false" customHeight="true" outlineLevel="0" collapsed="false">
      <c r="U17" s="18"/>
    </row>
    <row r="18" customFormat="false" ht="27.75" hidden="false" customHeight="true" outlineLevel="0" collapsed="false">
      <c r="U18" s="18"/>
    </row>
    <row r="19" customFormat="false" ht="24.75" hidden="false" customHeight="true" outlineLevel="0" collapsed="false"/>
    <row r="20" s="18" customFormat="true" ht="24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="18" customFormat="true" ht="24.7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customFormat="false" ht="9.75" hidden="false" customHeight="true" outlineLevel="0" collapsed="false">
      <c r="U22" s="18"/>
    </row>
    <row r="23" s="18" customFormat="true" ht="30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="18" customFormat="true" ht="24.75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="18" customFormat="true" ht="24.75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customFormat="false" ht="24.75" hidden="false" customHeight="true" outlineLevel="0" collapsed="false">
      <c r="U26" s="18"/>
    </row>
    <row r="27" customFormat="false" ht="16.5" hidden="false" customHeight="true" outlineLevel="0" collapsed="false">
      <c r="U27" s="18"/>
    </row>
    <row r="28" customFormat="false" ht="24.75" hidden="false" customHeight="true" outlineLevel="0" collapsed="false"/>
    <row r="29" customFormat="false" ht="9.75" hidden="false" customHeight="true" outlineLevel="0" collapsed="false"/>
    <row r="30" customFormat="false" ht="27.75" hidden="false" customHeight="true" outlineLevel="0" collapsed="false"/>
    <row r="31" customFormat="false" ht="24.75" hidden="false" customHeight="true" outlineLevel="0" collapsed="false"/>
    <row r="32" customFormat="false" ht="24.75" hidden="false" customHeight="true" outlineLevel="0" collapsed="false"/>
    <row r="33" customFormat="false" ht="24.75" hidden="false" customHeight="true" outlineLevel="0" collapsed="false"/>
    <row r="34" customFormat="false" ht="9.75" hidden="false" customHeight="true" outlineLevel="0" collapsed="false"/>
    <row r="35" customFormat="false" ht="30" hidden="false" customHeight="true" outlineLevel="0" collapsed="false"/>
    <row r="36" customFormat="false" ht="24.75" hidden="false" customHeight="true" outlineLevel="0" collapsed="false"/>
    <row r="37" customFormat="false" ht="24.75" hidden="false" customHeight="true" outlineLevel="0" collapsed="false"/>
    <row r="38" customFormat="false" ht="24.75" hidden="false" customHeight="true" outlineLevel="0" collapsed="false"/>
    <row r="39" customFormat="false" ht="12.75" hidden="false" customHeight="true" outlineLevel="0" collapsed="false"/>
    <row r="40" customFormat="false" ht="18" hidden="false" customHeight="true" outlineLevel="0" collapsed="false"/>
    <row r="42" customFormat="false" ht="31.5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6" customFormat="false" ht="31.5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21.75" hidden="false" customHeight="true" outlineLevel="0" collapsed="false"/>
    <row r="50" customFormat="false" ht="31.5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4" customFormat="false" ht="31.5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8" customFormat="false" ht="31.5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</sheetData>
  <sheetProtection sheet="true" objects="true" scenarios="true" selectLockedCells="true"/>
  <mergeCells count="19">
    <mergeCell ref="B1:S1"/>
    <mergeCell ref="C2:D2"/>
    <mergeCell ref="E2:F2"/>
    <mergeCell ref="G2:H2"/>
    <mergeCell ref="I2:K3"/>
    <mergeCell ref="M2:O2"/>
    <mergeCell ref="C3:D3"/>
    <mergeCell ref="E3:F3"/>
    <mergeCell ref="G3:H3"/>
    <mergeCell ref="M3:O3"/>
    <mergeCell ref="B5:S5"/>
    <mergeCell ref="D7:G7"/>
    <mergeCell ref="H7:I7"/>
    <mergeCell ref="D8:G8"/>
    <mergeCell ref="H8:I8"/>
    <mergeCell ref="D9:G9"/>
    <mergeCell ref="H9:I9"/>
    <mergeCell ref="B11:C11"/>
    <mergeCell ref="K11:L11"/>
  </mergeCells>
  <conditionalFormatting sqref="G12:G13 P12:P13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"G"</formula>
    </cfRule>
  </conditionalFormatting>
  <dataValidations count="5">
    <dataValidation allowBlank="true" errorStyle="stop" operator="equal" showDropDown="false" showErrorMessage="true" showInputMessage="false" sqref="G2" type="none">
      <formula1>0</formula1>
      <formula2>0</formula2>
    </dataValidation>
    <dataValidation allowBlank="true" errorStyle="stop" operator="equal" showDropDown="false" showErrorMessage="true" showInputMessage="true" sqref="C2:D2 D8:F9" type="list">
      <formula1>Menus!$H$2:$H$10</formula1>
      <formula2>0</formula2>
    </dataValidation>
    <dataValidation allowBlank="true" errorStyle="stop" operator="equal" showDropDown="false" showErrorMessage="true" showInputMessage="true" sqref="D3" type="list">
      <formula1>Menus!$D$2:$D$11</formula1>
      <formula2>0</formula2>
    </dataValidation>
    <dataValidation allowBlank="true" errorStyle="stop" operator="equal" showDropDown="false" showErrorMessage="true" showInputMessage="true" sqref="G3:H3" type="list">
      <formula1>Menus!$J$2:$J$6</formula1>
      <formula2>0</formula2>
    </dataValidation>
    <dataValidation allowBlank="true" errorStyle="stop" operator="equal" showDropDown="false" showErrorMessage="true" showInputMessage="true" sqref="C3" type="list">
      <formula1>Menus!$D$2:$D$6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true" showRowColHeaders="false" showZeros="true" rightToLeft="false" tabSelected="false" showOutlineSymbols="true" defaultGridColor="true" view="pageBreakPreview" topLeftCell="A1" colorId="64" zoomScale="55" zoomScaleNormal="20" zoomScalePageLayoutView="55" workbookViewId="0">
      <selection pane="topLeft" activeCell="B2" activeCellId="0" sqref="B2"/>
    </sheetView>
  </sheetViews>
  <sheetFormatPr defaultColWidth="10.71484375" defaultRowHeight="12.75" zeroHeight="false" outlineLevelRow="0" outlineLevelCol="0"/>
  <cols>
    <col collapsed="false" customWidth="true" hidden="false" outlineLevel="0" max="2" min="2" style="1" width="23.41"/>
    <col collapsed="false" customWidth="true" hidden="false" outlineLevel="0" max="3" min="3" style="1" width="15.53"/>
    <col collapsed="false" customWidth="true" hidden="false" outlineLevel="0" max="4" min="4" style="1" width="32.46"/>
    <col collapsed="false" customWidth="true" hidden="false" outlineLevel="0" max="5" min="5" style="1" width="22.95"/>
    <col collapsed="false" customWidth="true" hidden="false" outlineLevel="0" max="6" min="6" style="1" width="22.49"/>
    <col collapsed="false" customWidth="true" hidden="false" outlineLevel="0" max="7" min="7" style="1" width="8.58"/>
    <col collapsed="false" customWidth="true" hidden="false" outlineLevel="0" max="8" min="8" style="1" width="30.6"/>
    <col collapsed="false" customWidth="true" hidden="false" outlineLevel="0" max="10" min="10" style="1" width="22.95"/>
  </cols>
  <sheetData>
    <row r="1" customFormat="false" ht="28.45" hidden="false" customHeight="true" outlineLevel="0" collapsed="false">
      <c r="A1" s="110"/>
      <c r="B1" s="111" t="s">
        <v>33</v>
      </c>
      <c r="C1" s="112"/>
      <c r="D1" s="111" t="s">
        <v>34</v>
      </c>
      <c r="E1" s="111" t="s">
        <v>35</v>
      </c>
      <c r="F1" s="111" t="s">
        <v>36</v>
      </c>
      <c r="G1" s="112"/>
      <c r="H1" s="111" t="s">
        <v>37</v>
      </c>
      <c r="I1" s="112"/>
      <c r="J1" s="111" t="s">
        <v>38</v>
      </c>
      <c r="K1" s="113"/>
    </row>
    <row r="2" customFormat="false" ht="19.85" hidden="false" customHeight="true" outlineLevel="0" collapsed="false">
      <c r="A2" s="110"/>
      <c r="B2" s="114" t="s">
        <v>2</v>
      </c>
      <c r="C2" s="110"/>
      <c r="D2" s="114" t="s">
        <v>39</v>
      </c>
      <c r="E2" s="110" t="s">
        <v>40</v>
      </c>
      <c r="F2" s="110" t="s">
        <v>41</v>
      </c>
      <c r="G2" s="110"/>
      <c r="H2" s="114" t="s">
        <v>42</v>
      </c>
      <c r="I2" s="110"/>
      <c r="J2" s="114" t="s">
        <v>43</v>
      </c>
      <c r="K2" s="113"/>
    </row>
    <row r="3" customFormat="false" ht="19.85" hidden="false" customHeight="true" outlineLevel="0" collapsed="false">
      <c r="A3" s="110"/>
      <c r="B3" s="110"/>
      <c r="C3" s="110"/>
      <c r="D3" s="114" t="s">
        <v>44</v>
      </c>
      <c r="E3" s="110" t="n">
        <v>1</v>
      </c>
      <c r="F3" s="110" t="s">
        <v>45</v>
      </c>
      <c r="G3" s="110"/>
      <c r="H3" s="114" t="s">
        <v>46</v>
      </c>
      <c r="I3" s="110"/>
      <c r="J3" s="114" t="s">
        <v>47</v>
      </c>
      <c r="K3" s="113"/>
    </row>
    <row r="4" customFormat="false" ht="19.85" hidden="false" customHeight="true" outlineLevel="0" collapsed="false">
      <c r="A4" s="110"/>
      <c r="B4" s="110"/>
      <c r="C4" s="110"/>
      <c r="D4" s="110" t="s">
        <v>48</v>
      </c>
      <c r="E4" s="110" t="n">
        <v>1</v>
      </c>
      <c r="F4" s="110" t="s">
        <v>45</v>
      </c>
      <c r="G4" s="110"/>
      <c r="H4" s="114" t="s">
        <v>49</v>
      </c>
      <c r="I4" s="110"/>
      <c r="J4" s="114" t="s">
        <v>50</v>
      </c>
      <c r="K4" s="113"/>
    </row>
    <row r="5" customFormat="false" ht="19.85" hidden="false" customHeight="true" outlineLevel="0" collapsed="false">
      <c r="A5" s="110"/>
      <c r="B5" s="114"/>
      <c r="C5" s="110"/>
      <c r="D5" s="114" t="s">
        <v>51</v>
      </c>
      <c r="E5" s="110" t="n">
        <v>1</v>
      </c>
      <c r="F5" s="110" t="s">
        <v>45</v>
      </c>
      <c r="G5" s="110"/>
      <c r="H5" s="114" t="s">
        <v>52</v>
      </c>
      <c r="I5" s="110"/>
      <c r="J5" s="114" t="s">
        <v>53</v>
      </c>
      <c r="K5" s="113"/>
    </row>
    <row r="6" customFormat="false" ht="19.85" hidden="false" customHeight="true" outlineLevel="0" collapsed="false">
      <c r="A6" s="110"/>
      <c r="B6" s="114"/>
      <c r="C6" s="110"/>
      <c r="D6" s="110"/>
      <c r="E6" s="110"/>
      <c r="F6" s="110"/>
      <c r="G6" s="110"/>
      <c r="H6" s="114" t="s">
        <v>54</v>
      </c>
      <c r="I6" s="110"/>
      <c r="J6" s="114"/>
      <c r="K6" s="113"/>
    </row>
    <row r="7" customFormat="false" ht="19.85" hidden="false" customHeight="true" outlineLevel="0" collapsed="false">
      <c r="A7" s="110"/>
      <c r="B7" s="114"/>
      <c r="C7" s="110"/>
      <c r="D7" s="110"/>
      <c r="E7" s="110"/>
      <c r="F7" s="110"/>
      <c r="G7" s="110"/>
      <c r="H7" s="114" t="s">
        <v>55</v>
      </c>
      <c r="I7" s="110"/>
      <c r="J7" s="110"/>
      <c r="K7" s="113"/>
    </row>
    <row r="8" customFormat="false" ht="19.85" hidden="false" customHeight="true" outlineLevel="0" collapsed="false">
      <c r="A8" s="110"/>
      <c r="B8" s="114"/>
      <c r="C8" s="110"/>
      <c r="D8" s="110"/>
      <c r="E8" s="110"/>
      <c r="F8" s="110"/>
      <c r="G8" s="110"/>
      <c r="H8" s="114" t="s">
        <v>56</v>
      </c>
      <c r="I8" s="110"/>
      <c r="J8" s="110"/>
      <c r="K8" s="113"/>
    </row>
    <row r="9" customFormat="false" ht="19.85" hidden="false" customHeight="true" outlineLevel="0" collapsed="false">
      <c r="A9" s="110"/>
      <c r="B9" s="114"/>
      <c r="C9" s="110"/>
      <c r="D9" s="114"/>
      <c r="E9" s="110"/>
      <c r="F9" s="110"/>
      <c r="G9" s="110"/>
      <c r="H9" s="114" t="s">
        <v>57</v>
      </c>
      <c r="I9" s="110"/>
      <c r="J9" s="110"/>
      <c r="K9" s="113"/>
    </row>
    <row r="10" customFormat="false" ht="12.75" hidden="false" customHeight="false" outlineLevel="0" collapsed="false">
      <c r="A10" s="113"/>
      <c r="B10" s="115"/>
      <c r="C10" s="113"/>
      <c r="D10" s="115"/>
      <c r="E10" s="116"/>
      <c r="F10" s="116"/>
      <c r="G10" s="113"/>
      <c r="H10" s="113"/>
      <c r="I10" s="113"/>
      <c r="J10" s="113"/>
      <c r="K10" s="113"/>
    </row>
    <row r="11" customFormat="false" ht="12.75" hidden="false" customHeight="false" outlineLevel="0" collapsed="false">
      <c r="B11" s="26"/>
    </row>
  </sheetData>
  <sheetProtection sheet="true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2007-08-21T05:21:35Z</dcterms:created>
  <dc:creator>François Genty</dc:creator>
  <dc:description/>
  <dc:language>fr-FR</dc:language>
  <cp:lastModifiedBy/>
  <cp:lastPrinted>2025-11-26T14:13:21Z</cp:lastPrinted>
  <dcterms:modified xsi:type="dcterms:W3CDTF">2026-08-26T00:31:12Z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